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Cloud\Box\BACWA FY2017-present\COLLABORATIVES\BACC\BACC FY26-27\Bid Submittal\10-2026 Liquid Chlorine\"/>
    </mc:Choice>
  </mc:AlternateContent>
  <xr:revisionPtr revIDLastSave="0" documentId="13_ncr:1_{4CCC1EC9-A180-4DAC-9662-2936DE5F4C45}" xr6:coauthVersionLast="47" xr6:coauthVersionMax="47" xr10:uidLastSave="{00000000-0000-0000-0000-000000000000}"/>
  <bookViews>
    <workbookView xWindow="-108" yWindow="-108" windowWidth="23256" windowHeight="12456" activeTab="1" xr2:uid="{00000000-000D-0000-FFFF-FFFF00000000}"/>
  </bookViews>
  <sheets>
    <sheet name="2026" sheetId="10" r:id="rId1"/>
    <sheet name="Bid Review" sheetId="2" r:id="rId2"/>
    <sheet name="2025" sheetId="9" r:id="rId3"/>
    <sheet name="2024" sheetId="1" r:id="rId4"/>
    <sheet name="2023" sheetId="8" r:id="rId5"/>
    <sheet name="2021" sheetId="7" r:id="rId6"/>
    <sheet name="2019" sheetId="6" r:id="rId7"/>
    <sheet name="2018" sheetId="5" r:id="rId8"/>
    <sheet name="2017" sheetId="4" r:id="rId9"/>
    <sheet name="Historical"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0" l="1"/>
  <c r="E20" i="10"/>
  <c r="D20" i="10"/>
  <c r="C20" i="10"/>
  <c r="D20" i="9"/>
  <c r="E20" i="9"/>
  <c r="F20" i="9"/>
  <c r="G20" i="9"/>
  <c r="C20" i="9"/>
  <c r="G23" i="1"/>
  <c r="F23" i="8"/>
  <c r="E23" i="8"/>
  <c r="D23" i="8"/>
  <c r="C23" i="8"/>
  <c r="D23" i="1"/>
  <c r="E23" i="1"/>
  <c r="F23" i="1"/>
  <c r="C23" i="1"/>
  <c r="G28" i="6"/>
  <c r="C28" i="6"/>
  <c r="G27" i="6"/>
  <c r="D27" i="6"/>
  <c r="D28" i="6" s="1"/>
  <c r="C27" i="6"/>
  <c r="B27" i="6"/>
  <c r="B28" i="6" s="1"/>
  <c r="G20" i="6"/>
  <c r="F20" i="6"/>
  <c r="E20" i="6"/>
  <c r="C20" i="6"/>
  <c r="B20" i="6"/>
  <c r="H20" i="6" s="1"/>
  <c r="D19" i="6"/>
  <c r="D20" i="6" s="1"/>
  <c r="B19" i="6"/>
  <c r="E28" i="5"/>
  <c r="D28" i="5"/>
  <c r="C28" i="5"/>
  <c r="E27" i="5"/>
  <c r="D27" i="5"/>
  <c r="C27" i="5"/>
  <c r="D19" i="5"/>
  <c r="C19" i="5"/>
  <c r="B19" i="5"/>
  <c r="F18" i="5"/>
  <c r="F19" i="5" s="1"/>
</calcChain>
</file>

<file path=xl/sharedStrings.xml><?xml version="1.0" encoding="utf-8"?>
<sst xmlns="http://schemas.openxmlformats.org/spreadsheetml/2006/main" count="387" uniqueCount="120">
  <si>
    <t>Bay Area Clean Water Agencies</t>
  </si>
  <si>
    <t>Issued on 03/18/2021</t>
  </si>
  <si>
    <t>Bid Due on April 15, 2021  4:00 PM (PDT)</t>
  </si>
  <si>
    <t>Exported on 04/15/2021</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</si>
  <si>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</si>
  <si>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</si>
  <si>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</si>
  <si>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</si>
  <si>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</si>
  <si>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</si>
  <si>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</si>
  <si>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</si>
  <si>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</si>
  <si>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</si>
  <si>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</si>
  <si>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</si>
  <si>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</si>
  <si>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</si>
  <si>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</si>
  <si>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</si>
  <si>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</si>
  <si>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</si>
  <si>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</si>
  <si>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</si>
  <si>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</si>
  <si>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</si>
  <si>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</si>
  <si>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</si>
  <si>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Marin Sonoma Napa</t>
  </si>
  <si>
    <t>lb</t>
  </si>
  <si>
    <t>North Bay</t>
  </si>
  <si>
    <t>Sacramento</t>
  </si>
  <si>
    <t>Thatcher Company of California, Inc.</t>
  </si>
  <si>
    <t>Bid Results for Project 10-2021 LIQUID CHLORINE</t>
  </si>
  <si>
    <t>LIQUID CHLORINE One-Ton Cylinders (2,000 lbs)</t>
  </si>
  <si>
    <t>LIQUID CHLORINE 150-lb Cylinders (Optional bid item)</t>
  </si>
  <si>
    <t>ton</t>
  </si>
  <si>
    <t>Olin Corporation</t>
  </si>
  <si>
    <t>BAY AREA CHEMICAL CONSORTIUM</t>
  </si>
  <si>
    <t>Liquid Chlorine</t>
  </si>
  <si>
    <t>Single Bid Award</t>
  </si>
  <si>
    <t>per gallon</t>
  </si>
  <si>
    <t>JC Jones Chemicals</t>
  </si>
  <si>
    <t>Sierra Chemicals</t>
  </si>
  <si>
    <t>Thatcher</t>
  </si>
  <si>
    <t>One-ton cylinders, per ton</t>
  </si>
  <si>
    <t>Central Valley</t>
  </si>
  <si>
    <t>South Bay</t>
  </si>
  <si>
    <t>Optional bid item
150-lb cylinders, in lb</t>
  </si>
  <si>
    <t>Final Bid Tabulation for Bid No. 10-2017</t>
  </si>
  <si>
    <t>Supply and Delivery of Liquid Chlorine</t>
  </si>
  <si>
    <t>Open Date: Tuesday, April 4, 2017 at 9:00 a.m. PDT</t>
  </si>
  <si>
    <t>Name of Bidder</t>
  </si>
  <si>
    <t>North Bay 
One-Ton Cylinders
Unit Price
Per Ton</t>
  </si>
  <si>
    <t>Central Valley
One-Ton Cylinders
Unit Price
(Rail Cars)
Per Ton</t>
  </si>
  <si>
    <t>Sacramento Area
One-Ton Cylinders
Unit Price
Per Ton</t>
  </si>
  <si>
    <t>Sacramento Area
150 Lb. Cylinders
Unit Price
Per Lb.</t>
  </si>
  <si>
    <t>JCI Jones Chemicals, Inc.</t>
  </si>
  <si>
    <t>No Bid</t>
  </si>
  <si>
    <t>Sierra Chemical Co.</t>
  </si>
  <si>
    <t>Olin Chlor Alkali Products</t>
  </si>
  <si>
    <t>Univar USA Inc.</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</si>
  <si>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</si>
  <si>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10-2018</t>
    </r>
  </si>
  <si>
    <r>
      <t xml:space="preserve">Supply and Delivery of </t>
    </r>
    <r>
      <rPr>
        <b/>
        <sz val="12"/>
        <color theme="1"/>
        <rFont val="Calibri"/>
        <family val="2"/>
        <scheme val="minor"/>
      </rPr>
      <t>Liquid Chlorine</t>
    </r>
    <r>
      <rPr>
        <sz val="12"/>
        <color theme="1"/>
        <rFont val="Calibri"/>
        <family val="2"/>
        <scheme val="minor"/>
      </rPr>
      <t xml:space="preserve"> for Fiscal Year 2018/2019</t>
    </r>
  </si>
  <si>
    <t>Open Date: Tuesday, April 10, 2018 at 9:00 a.m. PDT</t>
  </si>
  <si>
    <t>One-ton cylinders, unit price per ton</t>
  </si>
  <si>
    <t>150-lb cylinders, unit price per lb</t>
  </si>
  <si>
    <t>Lowest responsive bid</t>
  </si>
  <si>
    <t>One-ton cylinders, in ton</t>
  </si>
  <si>
    <t>150-lb cylinders, in lb</t>
  </si>
  <si>
    <t>Aggregate Cost Calculation:</t>
  </si>
  <si>
    <t>per Sacramento delivery details,</t>
  </si>
  <si>
    <t>Estimated annual quantity</t>
  </si>
  <si>
    <t>tons</t>
  </si>
  <si>
    <t>15 x 150-lb cylinders (approx 1 ton), 2x month = 360 lbs annual qty</t>
  </si>
  <si>
    <t>aggregate cost/ton</t>
  </si>
  <si>
    <t>Comparison of LOWEST OVERALL RESPONSIVE BID to Previous Year's Awarded Bid</t>
  </si>
  <si>
    <t>2017 Bid Awarded to Sierra Chemicals for one-ton cylinders and 150-lb cylinders, and to JT Jones for rail cars</t>
  </si>
  <si>
    <t>2017 Awarded Unit Price</t>
  </si>
  <si>
    <t>n/a</t>
  </si>
  <si>
    <t>$ Increase/Decrease in 2018</t>
  </si>
  <si>
    <t xml:space="preserve"> % Increase/Decrease in 2018</t>
  </si>
  <si>
    <t>In 2017, Central Valley had unit pricing for one-ton cylinders in rail cars $500/ton from JCI Jones Chemicals</t>
  </si>
  <si>
    <t>No Marin Sonoma Napa last year.</t>
  </si>
  <si>
    <t xml:space="preserve">Final Bid Tabulation for </t>
  </si>
  <si>
    <r>
      <t xml:space="preserve">Supply and Delivery of </t>
    </r>
    <r>
      <rPr>
        <b/>
        <sz val="12"/>
        <color theme="1"/>
        <rFont val="Calibri"/>
        <family val="2"/>
        <scheme val="minor"/>
      </rPr>
      <t/>
    </r>
  </si>
  <si>
    <t>for the period</t>
  </si>
  <si>
    <t>Bid Open Date</t>
  </si>
  <si>
    <t>Marin Sonoma</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</si>
  <si>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i/>
        <sz val="10"/>
        <color theme="1"/>
        <rFont val="Calibri"/>
        <family val="2"/>
        <scheme val="minor"/>
      </rPr>
      <t xml:space="preserve"> </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</si>
  <si>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LOWEST OVERALL COST</t>
  </si>
  <si>
    <t>2018 Bid Awarded to Thatcher for one-ton cylinders and 150-lb cylinders</t>
  </si>
  <si>
    <t>2018 Awarded Unit Price</t>
  </si>
  <si>
    <t>N/A</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</si>
  <si>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</si>
  <si>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</si>
  <si>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</si>
  <si>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</si>
  <si>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LIQUID CHLORINE One-ton cylinders, in ton</t>
  </si>
  <si>
    <t>Bid No. 10-2019</t>
  </si>
  <si>
    <t>FYE 2019/2020</t>
  </si>
  <si>
    <t>Tuesday, April 2, 2019 at 9:00 PDT</t>
  </si>
  <si>
    <t>Bid Results for Project 10-2023 LIQUID CHLORINE</t>
  </si>
  <si>
    <t>Bid Due on February 23, 2023  4:00 PM (PDT)</t>
  </si>
  <si>
    <t>JCI Jones Chemicals Inc.</t>
  </si>
  <si>
    <t>Bid Results for Project 10-2024 LIQUID CHLORINE</t>
  </si>
  <si>
    <t>Bid Due on February 22, 2024  4:00 PM (PDT)</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</si>
  <si>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in said bids.</t>
  </si>
  <si>
    <t>Bid Results for Project 10-2025 LIQUID CHLORINE</t>
  </si>
  <si>
    <t>Bid Due on February 20, 2025  4:00 PM (PDT)</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</si>
  <si>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requirements.BACC has the right to delete terms or options from the bid contract documents and reserves the right to reject any and all bids and to waive irregularities in said bids.</t>
  </si>
  <si>
    <t>Bid Results for Project 10-2026 LIQUID CHLORINE</t>
  </si>
  <si>
    <t>Bid Due on February 19, 2026  4:00 PM (PDT)</t>
  </si>
  <si>
    <t>Bid Due on February 19, 2026 4:00 PM (PT)</t>
  </si>
  <si>
    <t>y</t>
  </si>
  <si>
    <t>ChemTrade</t>
  </si>
  <si>
    <t>Liquid Logistics, JMT Logisitics, Waton Bros</t>
  </si>
  <si>
    <t>none</t>
  </si>
  <si>
    <t>Lowest Reponsive Reponsible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</si>
</sst>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quot;$&quot;#,##0.0000"/>
    <numFmt numFmtId="166" formatCode="&quot;$&quot;#,##0.00000"/>
    <numFmt numFmtId="167" formatCode="&quot;$&quot;#,##0.00"/>
    <numFmt numFmtId="168" formatCode="&quot;$&quot;#,##0.000"/>
    <numFmt numFmtId="169" formatCode="#,##0.0000"/>
  </numFmts>
  <fonts count="21"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b/>
      <u/>
      <sz val="12"/>
      <color theme="1"/>
      <name val="Calibri"/>
      <family val="2"/>
      <scheme val="minor"/>
    </font>
    <font>
      <i/>
      <sz val="10"/>
      <color theme="1"/>
      <name val="Calibri"/>
      <family val="2"/>
      <scheme val="minor"/>
    </font>
    <font>
      <b/>
      <sz val="11"/>
      <name val="Calibri"/>
      <family val="2"/>
      <scheme val="minor"/>
    </font>
    <font>
      <b/>
      <i/>
      <u/>
      <sz val="10"/>
      <color theme="1"/>
      <name val="Calibri"/>
      <family val="2"/>
      <scheme val="minor"/>
    </font>
    <font>
      <i/>
      <u/>
      <sz val="10"/>
      <color theme="1"/>
      <name val="Calibri"/>
      <family val="2"/>
      <scheme val="minor"/>
    </font>
    <font>
      <sz val="11"/>
      <name val="Calibri"/>
      <family val="2"/>
      <scheme val="minor"/>
    </font>
    <font>
      <b/>
      <u/>
      <sz val="11"/>
      <color theme="1"/>
      <name val="Calibri"/>
      <family val="2"/>
      <scheme val="minor"/>
    </font>
    <font>
      <sz val="11"/>
      <color rgb="FFFF0000"/>
      <name val="Calibri"/>
      <family val="2"/>
      <scheme val="minor"/>
    </font>
    <font>
      <sz val="10"/>
      <name val="Calibri"/>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indexed="64"/>
      </right>
      <top style="thin">
        <color indexed="64"/>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top/>
      <bottom style="thin">
        <color indexed="64"/>
      </bottom>
      <diagonal/>
    </border>
    <border>
      <left style="thin">
        <color indexed="64"/>
      </left>
      <right style="thin">
        <color indexed="64"/>
      </right>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theme="0" tint="-0.24994659260841701"/>
      </bottom>
      <diagonal/>
    </border>
    <border>
      <left style="thin">
        <color indexed="64"/>
      </left>
      <right style="thin">
        <color theme="2" tint="-0.249977111117893"/>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theme="2" tint="-0.249977111117893"/>
      </left>
      <right style="thin">
        <color indexed="64"/>
      </right>
      <top style="thin">
        <color indexed="64"/>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indexed="64"/>
      </bottom>
      <diagonal/>
    </border>
    <border>
      <left style="thin">
        <color theme="2" tint="-0.249977111117893"/>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medium">
        <color theme="2" tint="-0.249977111117893"/>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9" fontId="4" fillId="0" borderId="0" applyFont="0" applyFill="0" applyBorder="0" applyAlignment="0" applyProtection="0"/>
  </cellStyleXfs>
  <cellXfs count="161">
    <xf numFmtId="0" fontId="0" fillId="0" borderId="0" xfId="0"/>
    <xf numFmtId="0" fontId="1" fillId="0" borderId="0" xfId="0" applyFont="1"/>
    <xf numFmtId="164" fontId="0" fillId="2" borderId="0" xfId="0" applyNumberFormat="1" applyFill="1"/>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0" fillId="0" borderId="4" xfId="0" applyBorder="1"/>
    <xf numFmtId="0" fontId="1" fillId="0" borderId="1" xfId="0" applyFont="1" applyBorder="1"/>
    <xf numFmtId="0" fontId="5" fillId="0" borderId="0" xfId="0" applyFont="1"/>
    <xf numFmtId="0" fontId="6" fillId="0" borderId="0" xfId="0" applyFont="1"/>
    <xf numFmtId="0" fontId="7" fillId="0" borderId="0" xfId="0" applyFont="1" applyAlignment="1">
      <alignment horizontal="left"/>
    </xf>
    <xf numFmtId="0" fontId="7" fillId="0" borderId="5" xfId="0" applyFont="1" applyBorder="1" applyAlignment="1">
      <alignment horizontal="right"/>
    </xf>
    <xf numFmtId="0" fontId="8" fillId="0" borderId="5" xfId="0" applyFont="1" applyBorder="1" applyAlignment="1">
      <alignment horizontal="center"/>
    </xf>
    <xf numFmtId="0" fontId="9" fillId="0" borderId="6" xfId="0" applyFont="1" applyBorder="1" applyAlignment="1">
      <alignment horizontal="center" wrapText="1"/>
    </xf>
    <xf numFmtId="0" fontId="8" fillId="0" borderId="6" xfId="0" applyFont="1" applyBorder="1" applyAlignment="1">
      <alignment horizontal="center" wrapText="1"/>
    </xf>
    <xf numFmtId="0" fontId="8" fillId="0" borderId="0" xfId="0" applyFont="1" applyAlignment="1">
      <alignment wrapText="1"/>
    </xf>
    <xf numFmtId="0" fontId="9" fillId="3" borderId="7" xfId="0" applyFont="1" applyFill="1" applyBorder="1" applyAlignment="1">
      <alignment horizontal="center" wrapText="1"/>
    </xf>
    <xf numFmtId="0" fontId="8" fillId="3" borderId="7" xfId="0" applyFont="1" applyFill="1" applyBorder="1" applyAlignment="1">
      <alignment horizontal="center" wrapText="1"/>
    </xf>
    <xf numFmtId="0" fontId="8" fillId="0" borderId="1" xfId="0" applyFont="1" applyBorder="1" applyAlignment="1">
      <alignment horizontal="center" wrapText="1"/>
    </xf>
    <xf numFmtId="165" fontId="10" fillId="0" borderId="1" xfId="0" applyNumberFormat="1" applyFont="1" applyBorder="1" applyAlignment="1">
      <alignment horizontal="center"/>
    </xf>
    <xf numFmtId="166" fontId="0" fillId="0" borderId="1" xfId="0" applyNumberFormat="1" applyBorder="1" applyAlignment="1">
      <alignment horizontal="center"/>
    </xf>
    <xf numFmtId="165" fontId="0" fillId="0" borderId="1" xfId="0" applyNumberFormat="1" applyBorder="1" applyAlignment="1">
      <alignment horizontal="center"/>
    </xf>
    <xf numFmtId="0" fontId="8" fillId="0" borderId="0" xfId="0" applyFont="1"/>
    <xf numFmtId="167" fontId="0" fillId="0" borderId="1" xfId="0" applyNumberFormat="1" applyBorder="1" applyAlignment="1">
      <alignment horizontal="center"/>
    </xf>
    <xf numFmtId="0" fontId="9" fillId="3" borderId="7" xfId="0" applyFont="1" applyFill="1" applyBorder="1" applyAlignment="1">
      <alignment horizontal="left"/>
    </xf>
    <xf numFmtId="0" fontId="8" fillId="3" borderId="1" xfId="0" applyFont="1" applyFill="1" applyBorder="1" applyAlignment="1">
      <alignment horizontal="center" wrapText="1"/>
    </xf>
    <xf numFmtId="165" fontId="8" fillId="3" borderId="1" xfId="0" applyNumberFormat="1" applyFont="1" applyFill="1" applyBorder="1" applyAlignment="1">
      <alignment horizontal="center" wrapText="1"/>
    </xf>
    <xf numFmtId="166" fontId="8" fillId="0" borderId="1" xfId="0" applyNumberFormat="1" applyFont="1" applyBorder="1" applyAlignment="1">
      <alignment horizontal="center"/>
    </xf>
    <xf numFmtId="165" fontId="8" fillId="0" borderId="0" xfId="0" applyNumberFormat="1" applyFont="1"/>
    <xf numFmtId="0" fontId="11" fillId="0" borderId="0" xfId="0" applyFont="1"/>
    <xf numFmtId="0" fontId="10" fillId="0" borderId="0" xfId="0" applyFont="1"/>
    <xf numFmtId="0" fontId="11" fillId="0" borderId="8" xfId="0" applyFont="1" applyBorder="1"/>
    <xf numFmtId="0" fontId="11" fillId="0" borderId="9" xfId="0" applyFont="1" applyBorder="1" applyAlignment="1">
      <alignment horizontal="center" wrapText="1"/>
    </xf>
    <xf numFmtId="0" fontId="10" fillId="0" borderId="10" xfId="0" applyFont="1" applyBorder="1"/>
    <xf numFmtId="167" fontId="10" fillId="0" borderId="10" xfId="0" applyNumberFormat="1" applyFont="1" applyBorder="1" applyAlignment="1">
      <alignment horizontal="center"/>
    </xf>
    <xf numFmtId="167" fontId="10" fillId="2" borderId="10" xfId="0" applyNumberFormat="1" applyFont="1" applyFill="1" applyBorder="1" applyAlignment="1">
      <alignment horizontal="center"/>
    </xf>
    <xf numFmtId="165" fontId="10" fillId="0" borderId="10" xfId="0" applyNumberFormat="1" applyFont="1" applyBorder="1" applyAlignment="1">
      <alignment horizontal="center"/>
    </xf>
    <xf numFmtId="0" fontId="10" fillId="2" borderId="0" xfId="0" applyFont="1" applyFill="1"/>
    <xf numFmtId="0" fontId="7" fillId="0" borderId="0" xfId="0" applyFont="1"/>
    <xf numFmtId="0" fontId="12" fillId="0" borderId="0" xfId="0" applyFont="1" applyAlignment="1">
      <alignment horizontal="left"/>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165" fontId="0" fillId="2" borderId="18" xfId="0" applyNumberFormat="1" applyFill="1" applyBorder="1" applyAlignment="1">
      <alignment horizontal="left"/>
    </xf>
    <xf numFmtId="167" fontId="0" fillId="2" borderId="10" xfId="0" applyNumberFormat="1" applyFill="1" applyBorder="1" applyAlignment="1">
      <alignment horizontal="center"/>
    </xf>
    <xf numFmtId="167" fontId="0" fillId="2" borderId="19" xfId="0" applyNumberFormat="1" applyFill="1" applyBorder="1" applyAlignment="1">
      <alignment horizontal="center"/>
    </xf>
    <xf numFmtId="166" fontId="0" fillId="2" borderId="20" xfId="0" applyNumberFormat="1" applyFill="1" applyBorder="1" applyAlignment="1">
      <alignment horizontal="center"/>
    </xf>
    <xf numFmtId="165" fontId="0" fillId="0" borderId="18" xfId="0" applyNumberFormat="1" applyBorder="1" applyAlignment="1">
      <alignment horizontal="left"/>
    </xf>
    <xf numFmtId="166" fontId="0" fillId="0" borderId="21" xfId="0" applyNumberFormat="1" applyBorder="1" applyAlignment="1">
      <alignment horizontal="center"/>
    </xf>
    <xf numFmtId="166" fontId="0" fillId="0" borderId="22" xfId="0" applyNumberFormat="1" applyBorder="1" applyAlignment="1">
      <alignment horizontal="center"/>
    </xf>
    <xf numFmtId="166" fontId="0" fillId="0" borderId="23" xfId="0" applyNumberFormat="1" applyBorder="1" applyAlignment="1">
      <alignment horizontal="center"/>
    </xf>
    <xf numFmtId="165" fontId="0" fillId="0" borderId="24" xfId="0" applyNumberFormat="1" applyBorder="1" applyAlignment="1">
      <alignment horizontal="left"/>
    </xf>
    <xf numFmtId="166" fontId="0" fillId="0" borderId="25" xfId="0" applyNumberFormat="1" applyBorder="1" applyAlignment="1">
      <alignment horizontal="center"/>
    </xf>
    <xf numFmtId="166" fontId="0" fillId="0" borderId="26" xfId="0" applyNumberFormat="1" applyBorder="1" applyAlignment="1">
      <alignment horizontal="center"/>
    </xf>
    <xf numFmtId="166" fontId="0" fillId="0" borderId="27" xfId="0" applyNumberFormat="1" applyBorder="1" applyAlignment="1">
      <alignment horizontal="center"/>
    </xf>
    <xf numFmtId="168" fontId="0" fillId="0" borderId="0" xfId="0" applyNumberFormat="1" applyAlignment="1">
      <alignment horizontal="center"/>
    </xf>
    <xf numFmtId="0" fontId="13" fillId="2" borderId="0" xfId="0" applyFont="1" applyFill="1"/>
    <xf numFmtId="0" fontId="13" fillId="0" borderId="0" xfId="0" applyFont="1"/>
    <xf numFmtId="168" fontId="0" fillId="0" borderId="0" xfId="0" applyNumberFormat="1"/>
    <xf numFmtId="0" fontId="1" fillId="0" borderId="0" xfId="0" applyFont="1" applyAlignment="1">
      <alignment horizontal="center"/>
    </xf>
    <xf numFmtId="0" fontId="1" fillId="0" borderId="28" xfId="0" applyFont="1" applyBorder="1" applyAlignment="1">
      <alignment horizontal="center" wrapText="1"/>
    </xf>
    <xf numFmtId="0" fontId="14" fillId="0" borderId="29" xfId="0" applyFont="1" applyBorder="1"/>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32" xfId="0" applyFont="1" applyBorder="1" applyAlignment="1">
      <alignment horizontal="center" wrapText="1"/>
    </xf>
    <xf numFmtId="0" fontId="1" fillId="0" borderId="33" xfId="0" applyFont="1" applyBorder="1" applyAlignment="1">
      <alignment horizontal="center" wrapText="1"/>
    </xf>
    <xf numFmtId="165" fontId="0" fillId="0" borderId="1" xfId="0" applyNumberFormat="1" applyBorder="1" applyAlignment="1">
      <alignment horizontal="left"/>
    </xf>
    <xf numFmtId="167" fontId="0" fillId="0" borderId="34" xfId="0" applyNumberFormat="1" applyBorder="1" applyAlignment="1">
      <alignment horizontal="center"/>
    </xf>
    <xf numFmtId="167" fontId="0" fillId="0" borderId="35" xfId="0" applyNumberFormat="1" applyBorder="1" applyAlignment="1">
      <alignment horizontal="center"/>
    </xf>
    <xf numFmtId="167" fontId="0" fillId="0" borderId="0" xfId="0" applyNumberFormat="1"/>
    <xf numFmtId="49" fontId="0" fillId="0" borderId="38" xfId="0" applyNumberFormat="1" applyBorder="1" applyAlignment="1">
      <alignment horizontal="center"/>
    </xf>
    <xf numFmtId="166" fontId="0" fillId="0" borderId="39" xfId="0" applyNumberFormat="1" applyBorder="1" applyAlignment="1">
      <alignment horizontal="center"/>
    </xf>
    <xf numFmtId="167" fontId="0" fillId="0" borderId="40" xfId="0" applyNumberFormat="1" applyBorder="1" applyAlignment="1">
      <alignment horizontal="center"/>
    </xf>
    <xf numFmtId="167" fontId="0" fillId="0" borderId="41" xfId="0" applyNumberFormat="1" applyBorder="1" applyAlignment="1">
      <alignment horizontal="center"/>
    </xf>
    <xf numFmtId="167" fontId="0" fillId="0" borderId="42" xfId="0" applyNumberFormat="1" applyBorder="1" applyAlignment="1">
      <alignment horizontal="center"/>
    </xf>
    <xf numFmtId="49" fontId="0" fillId="0" borderId="43" xfId="0" applyNumberFormat="1" applyBorder="1" applyAlignment="1">
      <alignment horizontal="center"/>
    </xf>
    <xf numFmtId="166" fontId="0" fillId="0" borderId="44" xfId="0" applyNumberFormat="1" applyBorder="1" applyAlignment="1">
      <alignment horizontal="center"/>
    </xf>
    <xf numFmtId="167" fontId="0" fillId="0" borderId="45" xfId="0" applyNumberFormat="1" applyBorder="1" applyAlignment="1">
      <alignment horizontal="center"/>
    </xf>
    <xf numFmtId="167" fontId="0" fillId="0" borderId="46" xfId="0" applyNumberFormat="1" applyBorder="1" applyAlignment="1">
      <alignment horizontal="center"/>
    </xf>
    <xf numFmtId="167" fontId="0" fillId="0" borderId="47" xfId="0" applyNumberFormat="1" applyBorder="1" applyAlignment="1">
      <alignment horizontal="center"/>
    </xf>
    <xf numFmtId="49" fontId="0" fillId="0" borderId="48" xfId="0" applyNumberFormat="1" applyBorder="1" applyAlignment="1">
      <alignment horizontal="center"/>
    </xf>
    <xf numFmtId="10" fontId="0" fillId="0" borderId="49" xfId="1" applyNumberFormat="1" applyFont="1" applyFill="1" applyBorder="1" applyAlignment="1">
      <alignment horizontal="center"/>
    </xf>
    <xf numFmtId="10" fontId="0" fillId="0" borderId="50" xfId="1" applyNumberFormat="1" applyFont="1" applyFill="1" applyBorder="1" applyAlignment="1">
      <alignment horizontal="center"/>
    </xf>
    <xf numFmtId="10" fontId="0" fillId="0" borderId="51" xfId="1" applyNumberFormat="1" applyFont="1" applyFill="1" applyBorder="1" applyAlignment="1">
      <alignment horizontal="center"/>
    </xf>
    <xf numFmtId="10" fontId="0" fillId="0" borderId="52" xfId="1" applyNumberFormat="1" applyFont="1" applyFill="1" applyBorder="1" applyAlignment="1">
      <alignment horizontal="center"/>
    </xf>
    <xf numFmtId="49" fontId="0" fillId="0" borderId="0" xfId="0" applyNumberFormat="1" applyAlignment="1">
      <alignment horizontal="left"/>
    </xf>
    <xf numFmtId="0" fontId="7" fillId="0" borderId="0" xfId="0" applyFont="1" applyAlignment="1">
      <alignment horizontal="right"/>
    </xf>
    <xf numFmtId="0" fontId="1" fillId="0" borderId="53" xfId="0" applyFont="1" applyBorder="1" applyAlignment="1">
      <alignment horizontal="center" wrapText="1"/>
    </xf>
    <xf numFmtId="166" fontId="0" fillId="2" borderId="10" xfId="0" applyNumberFormat="1" applyFill="1" applyBorder="1" applyAlignment="1">
      <alignment horizontal="center"/>
    </xf>
    <xf numFmtId="166" fontId="0" fillId="2" borderId="54" xfId="0" applyNumberFormat="1" applyFill="1" applyBorder="1" applyAlignment="1">
      <alignment horizontal="center"/>
    </xf>
    <xf numFmtId="166" fontId="0" fillId="2" borderId="55" xfId="0" applyNumberFormat="1" applyFill="1" applyBorder="1" applyAlignment="1">
      <alignment horizontal="center"/>
    </xf>
    <xf numFmtId="166" fontId="0" fillId="0" borderId="10" xfId="0" applyNumberFormat="1" applyBorder="1" applyAlignment="1">
      <alignment horizontal="center"/>
    </xf>
    <xf numFmtId="166" fontId="0" fillId="0" borderId="56" xfId="0" applyNumberFormat="1" applyBorder="1" applyAlignment="1">
      <alignment horizontal="center"/>
    </xf>
    <xf numFmtId="166" fontId="0" fillId="0" borderId="55" xfId="0" applyNumberFormat="1" applyBorder="1" applyAlignment="1">
      <alignment horizontal="center"/>
    </xf>
    <xf numFmtId="166" fontId="0" fillId="0" borderId="57" xfId="0" applyNumberFormat="1" applyBorder="1" applyAlignment="1">
      <alignment horizontal="center"/>
    </xf>
    <xf numFmtId="3" fontId="1" fillId="0" borderId="30" xfId="0" applyNumberFormat="1" applyFont="1" applyBorder="1" applyAlignment="1">
      <alignment horizontal="center" wrapText="1"/>
    </xf>
    <xf numFmtId="3" fontId="1" fillId="0" borderId="31" xfId="0" applyNumberFormat="1" applyFont="1" applyBorder="1" applyAlignment="1">
      <alignment horizontal="center" wrapText="1"/>
    </xf>
    <xf numFmtId="3" fontId="1" fillId="0" borderId="58" xfId="0" applyNumberFormat="1" applyFont="1" applyBorder="1" applyAlignment="1">
      <alignment horizontal="center" wrapText="1"/>
    </xf>
    <xf numFmtId="165" fontId="0" fillId="2" borderId="1" xfId="0" applyNumberFormat="1" applyFill="1" applyBorder="1" applyAlignment="1">
      <alignment horizontal="left"/>
    </xf>
    <xf numFmtId="167" fontId="0" fillId="0" borderId="59" xfId="0" applyNumberFormat="1" applyBorder="1" applyAlignment="1">
      <alignment horizontal="center"/>
    </xf>
    <xf numFmtId="167" fontId="0" fillId="0" borderId="58" xfId="0" applyNumberFormat="1" applyBorder="1" applyAlignment="1">
      <alignment horizontal="center"/>
    </xf>
    <xf numFmtId="167" fontId="0" fillId="2" borderId="0" xfId="0" applyNumberFormat="1" applyFill="1"/>
    <xf numFmtId="167" fontId="0" fillId="0" borderId="39" xfId="0" applyNumberFormat="1" applyBorder="1" applyAlignment="1">
      <alignment horizontal="center"/>
    </xf>
    <xf numFmtId="166" fontId="0" fillId="0" borderId="60" xfId="0" applyNumberFormat="1" applyBorder="1" applyAlignment="1">
      <alignment horizontal="center"/>
    </xf>
    <xf numFmtId="167" fontId="0" fillId="0" borderId="61" xfId="0" applyNumberFormat="1" applyBorder="1" applyAlignment="1">
      <alignment horizontal="center"/>
    </xf>
    <xf numFmtId="10" fontId="0" fillId="0" borderId="62" xfId="1" applyNumberFormat="1" applyFont="1" applyFill="1" applyBorder="1" applyAlignment="1">
      <alignment horizontal="center"/>
    </xf>
    <xf numFmtId="0" fontId="0" fillId="0" borderId="0" xfId="0" applyAlignment="1">
      <alignment horizontal="center" vertical="center" wrapText="1"/>
    </xf>
    <xf numFmtId="0" fontId="13" fillId="0" borderId="0" xfId="0" applyFont="1" applyAlignment="1">
      <alignment horizontal="left" vertical="top" wrapText="1"/>
    </xf>
    <xf numFmtId="0" fontId="1" fillId="0" borderId="13" xfId="0" applyFont="1" applyBorder="1" applyAlignment="1">
      <alignment wrapText="1"/>
    </xf>
    <xf numFmtId="0" fontId="1" fillId="0" borderId="63" xfId="0" applyFont="1" applyBorder="1" applyAlignment="1">
      <alignment horizontal="center" wrapText="1"/>
    </xf>
    <xf numFmtId="0" fontId="1" fillId="0" borderId="65" xfId="0" applyFont="1" applyBorder="1" applyAlignment="1">
      <alignment horizontal="center" vertical="center" wrapText="1"/>
    </xf>
    <xf numFmtId="0" fontId="18" fillId="0" borderId="0" xfId="0" applyFont="1" applyAlignment="1">
      <alignment vertical="top"/>
    </xf>
    <xf numFmtId="0" fontId="0" fillId="0" borderId="1" xfId="0" applyBorder="1"/>
    <xf numFmtId="0" fontId="19"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right" vertical="top" wrapText="1"/>
    </xf>
    <xf numFmtId="0" fontId="1" fillId="0" borderId="0" xfId="0" applyFont="1" applyAlignment="1">
      <alignment vertical="top" wrapText="1"/>
    </xf>
    <xf numFmtId="0" fontId="1" fillId="0" borderId="69" xfId="0" applyFont="1" applyBorder="1"/>
    <xf numFmtId="164" fontId="0" fillId="0" borderId="1" xfId="0" applyNumberFormat="1" applyBorder="1"/>
    <xf numFmtId="0" fontId="0" fillId="2" borderId="1" xfId="0" applyFill="1" applyBorder="1"/>
    <xf numFmtId="164" fontId="0" fillId="2" borderId="1" xfId="0" applyNumberFormat="1" applyFill="1" applyBorder="1"/>
    <xf numFmtId="167" fontId="0" fillId="2" borderId="34" xfId="0" applyNumberFormat="1" applyFill="1" applyBorder="1" applyAlignment="1">
      <alignment horizontal="center"/>
    </xf>
    <xf numFmtId="0" fontId="1" fillId="0" borderId="66" xfId="0" applyFont="1" applyBorder="1"/>
    <xf numFmtId="0" fontId="0" fillId="0" borderId="66" xfId="0" applyBorder="1"/>
    <xf numFmtId="164" fontId="0" fillId="0" borderId="66" xfId="0" applyNumberFormat="1" applyBorder="1"/>
    <xf numFmtId="0" fontId="1" fillId="0" borderId="70" xfId="0" applyFont="1" applyBorder="1" applyAlignment="1">
      <alignment wrapText="1"/>
    </xf>
    <xf numFmtId="0" fontId="1" fillId="0" borderId="33" xfId="0" applyFont="1" applyBorder="1"/>
    <xf numFmtId="0" fontId="14" fillId="0" borderId="1" xfId="0" applyFont="1" applyBorder="1"/>
    <xf numFmtId="3" fontId="1" fillId="0" borderId="1" xfId="0" applyNumberFormat="1" applyFont="1" applyBorder="1" applyAlignment="1">
      <alignment horizontal="center"/>
    </xf>
    <xf numFmtId="169" fontId="0" fillId="2" borderId="1" xfId="0" applyNumberFormat="1" applyFill="1" applyBorder="1"/>
    <xf numFmtId="169" fontId="0" fillId="2" borderId="66" xfId="0" applyNumberFormat="1" applyFill="1" applyBorder="1"/>
    <xf numFmtId="167" fontId="0" fillId="2" borderId="35" xfId="0" applyNumberFormat="1" applyFill="1" applyBorder="1" applyAlignment="1">
      <alignment horizontal="center"/>
    </xf>
    <xf numFmtId="167" fontId="0" fillId="2" borderId="1" xfId="0" applyNumberFormat="1" applyFill="1" applyBorder="1" applyAlignment="1">
      <alignment horizontal="center"/>
    </xf>
    <xf numFmtId="0" fontId="17" fillId="0" borderId="1" xfId="0" applyFont="1" applyBorder="1" applyAlignment="1">
      <alignment horizontal="center" vertical="center" wrapText="1"/>
    </xf>
    <xf numFmtId="0" fontId="0" fillId="0" borderId="1" xfId="0" applyBorder="1" applyAlignment="1">
      <alignment horizontal="center"/>
    </xf>
    <xf numFmtId="0" fontId="0" fillId="0" borderId="66" xfId="0" applyBorder="1" applyAlignment="1">
      <alignment horizontal="center"/>
    </xf>
    <xf numFmtId="0" fontId="20" fillId="0" borderId="1" xfId="0" applyFont="1" applyBorder="1" applyAlignment="1">
      <alignment horizontal="center" vertical="center" wrapText="1"/>
    </xf>
    <xf numFmtId="169" fontId="0" fillId="2" borderId="1" xfId="0" applyNumberFormat="1" applyFill="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1" fillId="0" borderId="2" xfId="0" applyFont="1" applyBorder="1" applyAlignment="1">
      <alignment horizontal="center" wrapText="1"/>
    </xf>
    <xf numFmtId="0" fontId="1" fillId="0" borderId="71" xfId="0" applyFont="1" applyBorder="1" applyAlignment="1">
      <alignment horizontal="center" wrapText="1"/>
    </xf>
    <xf numFmtId="0" fontId="13" fillId="0" borderId="0" xfId="0" applyFont="1" applyAlignment="1">
      <alignment horizontal="left" vertical="top" wrapText="1"/>
    </xf>
    <xf numFmtId="0" fontId="1" fillId="0" borderId="3" xfId="0" applyFont="1" applyBorder="1" applyAlignment="1">
      <alignment horizontal="center" wrapText="1"/>
    </xf>
    <xf numFmtId="0" fontId="1" fillId="0" borderId="2"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64"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72" xfId="0" applyFont="1" applyBorder="1" applyAlignment="1">
      <alignment wrapText="1"/>
    </xf>
    <xf numFmtId="0" fontId="1" fillId="2" borderId="1" xfId="0" applyFont="1" applyFill="1" applyBorder="1" applyAlignment="1">
      <alignment horizontal="center" vertical="center" wrapText="1"/>
    </xf>
  </cellXfs>
  <cellStyles count="2">
    <cellStyle name="Normal" xfId="0" builtinId="0"/>
    <cellStyle name="Percent" xfId="1" builtinId="5"/>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709" name="TextBox 708">
          <a:extLst>
            <a:ext uri="{FF2B5EF4-FFF2-40B4-BE49-F238E27FC236}">
              <a16:creationId xmlns:a16="http://schemas.microsoft.com/office/drawing/2014/main" id="{391F01A4-68D8-47E1-A184-078D7945CDEE}"/>
            </a:ext>
          </a:extLst>
        </xdr:cNvPr>
        <xdr:cNvSpPr txBox="1"/>
      </xdr:nvSpPr>
      <xdr:spPr>
        <a:xfrm>
          <a:off x="5362575" y="13125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0" name="TextBox 709">
          <a:extLst>
            <a:ext uri="{FF2B5EF4-FFF2-40B4-BE49-F238E27FC236}">
              <a16:creationId xmlns:a16="http://schemas.microsoft.com/office/drawing/2014/main" id="{1734CDA3-DCC2-4E0A-A8C2-606A452D8215}"/>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1" name="TextBox 710">
          <a:extLst>
            <a:ext uri="{FF2B5EF4-FFF2-40B4-BE49-F238E27FC236}">
              <a16:creationId xmlns:a16="http://schemas.microsoft.com/office/drawing/2014/main" id="{B38CADBF-0FFE-454C-B5D8-3E5FA48C9FF4}"/>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2" name="TextBox 711">
          <a:extLst>
            <a:ext uri="{FF2B5EF4-FFF2-40B4-BE49-F238E27FC236}">
              <a16:creationId xmlns:a16="http://schemas.microsoft.com/office/drawing/2014/main" id="{F088E956-9705-4445-9FBA-72D225737248}"/>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3" name="TextBox 712">
          <a:extLst>
            <a:ext uri="{FF2B5EF4-FFF2-40B4-BE49-F238E27FC236}">
              <a16:creationId xmlns:a16="http://schemas.microsoft.com/office/drawing/2014/main" id="{735EB18C-7ED3-47F4-AD83-56B73C2B8764}"/>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4" name="TextBox 713">
          <a:extLst>
            <a:ext uri="{FF2B5EF4-FFF2-40B4-BE49-F238E27FC236}">
              <a16:creationId xmlns:a16="http://schemas.microsoft.com/office/drawing/2014/main" id="{DBFDA1E2-05FA-4647-8AE0-369B9D357AF2}"/>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5" name="TextBox 714">
          <a:extLst>
            <a:ext uri="{FF2B5EF4-FFF2-40B4-BE49-F238E27FC236}">
              <a16:creationId xmlns:a16="http://schemas.microsoft.com/office/drawing/2014/main" id="{9760DBF5-353C-4659-92A0-E2029C370E1C}"/>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716" name="TextBox 715">
          <a:extLst>
            <a:ext uri="{FF2B5EF4-FFF2-40B4-BE49-F238E27FC236}">
              <a16:creationId xmlns:a16="http://schemas.microsoft.com/office/drawing/2014/main" id="{C224BAAA-318F-48F4-A091-EFFFA36FF3DC}"/>
            </a:ext>
          </a:extLst>
        </xdr:cNvPr>
        <xdr:cNvSpPr txBox="1"/>
      </xdr:nvSpPr>
      <xdr:spPr>
        <a:xfrm>
          <a:off x="5362575" y="13125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7" name="TextBox 716">
          <a:extLst>
            <a:ext uri="{FF2B5EF4-FFF2-40B4-BE49-F238E27FC236}">
              <a16:creationId xmlns:a16="http://schemas.microsoft.com/office/drawing/2014/main" id="{867E3D7B-A694-4B9E-8161-597BA5C4D131}"/>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8" name="TextBox 717">
          <a:extLst>
            <a:ext uri="{FF2B5EF4-FFF2-40B4-BE49-F238E27FC236}">
              <a16:creationId xmlns:a16="http://schemas.microsoft.com/office/drawing/2014/main" id="{59A67BDF-6BB4-4BB6-800E-A7C73EBE9461}"/>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19" name="TextBox 718">
          <a:extLst>
            <a:ext uri="{FF2B5EF4-FFF2-40B4-BE49-F238E27FC236}">
              <a16:creationId xmlns:a16="http://schemas.microsoft.com/office/drawing/2014/main" id="{291C6C77-EFC4-4023-B63F-7195E3F40FA8}"/>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0" name="TextBox 719">
          <a:extLst>
            <a:ext uri="{FF2B5EF4-FFF2-40B4-BE49-F238E27FC236}">
              <a16:creationId xmlns:a16="http://schemas.microsoft.com/office/drawing/2014/main" id="{4D325BC6-3C85-4907-B8DC-AF3538F771C0}"/>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1" name="TextBox 720">
          <a:extLst>
            <a:ext uri="{FF2B5EF4-FFF2-40B4-BE49-F238E27FC236}">
              <a16:creationId xmlns:a16="http://schemas.microsoft.com/office/drawing/2014/main" id="{43CC1CB0-B516-4438-8728-2CD40FDE3448}"/>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2" name="TextBox 721">
          <a:extLst>
            <a:ext uri="{FF2B5EF4-FFF2-40B4-BE49-F238E27FC236}">
              <a16:creationId xmlns:a16="http://schemas.microsoft.com/office/drawing/2014/main" id="{44A0693B-0678-4362-8359-DFABD5BA10DA}"/>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723" name="TextBox 722">
          <a:extLst>
            <a:ext uri="{FF2B5EF4-FFF2-40B4-BE49-F238E27FC236}">
              <a16:creationId xmlns:a16="http://schemas.microsoft.com/office/drawing/2014/main" id="{2A20D427-75D8-45E9-A927-50A0E655F70D}"/>
            </a:ext>
          </a:extLst>
        </xdr:cNvPr>
        <xdr:cNvSpPr txBox="1"/>
      </xdr:nvSpPr>
      <xdr:spPr>
        <a:xfrm>
          <a:off x="5362575" y="1503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3DCBB-B674-437A-AE8E-4AA61B00CB1E}">
  <dimension ref="A1:H20"/>
  <sheetViews>
    <sheetView topLeftCell="A8" zoomScaleNormal="100" workbookViewId="0">
      <selection activeCell="E27" sqref="E27"/>
    </sheetView>
  </sheetViews>
  <sheetFormatPr defaultRowHeight="14.4" x14ac:dyDescent="0.3"/>
  <cols>
    <col min="1" max="1" width="8.6640625" customWidth="1"/>
    <col min="2" max="2" width="38.5546875" customWidth="1"/>
    <col min="3" max="3" width="31.33203125" customWidth="1"/>
    <col min="4" max="4" width="30" customWidth="1"/>
    <col min="5" max="5" width="16.88671875" customWidth="1"/>
    <col min="6" max="6" width="11.109375" customWidth="1"/>
    <col min="7" max="7" width="16.33203125" customWidth="1"/>
    <col min="8" max="8" width="15.6640625" bestFit="1" customWidth="1"/>
    <col min="9" max="9" width="15" customWidth="1"/>
  </cols>
  <sheetData>
    <row r="1" spans="1:8" x14ac:dyDescent="0.3">
      <c r="A1" t="s">
        <v>0</v>
      </c>
    </row>
    <row r="2" spans="1:8" x14ac:dyDescent="0.3">
      <c r="A2" t="s">
        <v>112</v>
      </c>
    </row>
    <row r="3" spans="1:8" x14ac:dyDescent="0.3">
      <c r="A3" t="s">
        <v>113</v>
      </c>
    </row>
    <row r="4" spans="1:8" x14ac:dyDescent="0.3">
      <c r="A4" s="1" t="s">
        <v>6</v>
      </c>
    </row>
    <row r="5" spans="1:8" x14ac:dyDescent="0.3">
      <c r="A5" s="1"/>
    </row>
    <row r="6" spans="1:8" ht="15" thickBot="1" x14ac:dyDescent="0.35"/>
    <row r="7" spans="1:8" ht="35.4" customHeight="1" thickBot="1" x14ac:dyDescent="0.35">
      <c r="B7" s="1" t="s">
        <v>25</v>
      </c>
      <c r="C7" s="143" t="s">
        <v>34</v>
      </c>
      <c r="D7" s="144"/>
      <c r="E7" s="145" t="s">
        <v>35</v>
      </c>
      <c r="F7" s="146"/>
    </row>
    <row r="8" spans="1:8" x14ac:dyDescent="0.3">
      <c r="B8" s="11" t="s">
        <v>26</v>
      </c>
      <c r="C8" s="11" t="s">
        <v>28</v>
      </c>
      <c r="D8" s="127" t="s">
        <v>31</v>
      </c>
      <c r="E8" s="131" t="s">
        <v>31</v>
      </c>
      <c r="F8" s="131" t="s">
        <v>47</v>
      </c>
    </row>
    <row r="9" spans="1:8" x14ac:dyDescent="0.3">
      <c r="B9" s="117" t="s">
        <v>27</v>
      </c>
      <c r="C9" s="139" t="s">
        <v>36</v>
      </c>
      <c r="D9" s="140" t="s">
        <v>36</v>
      </c>
      <c r="E9" s="139" t="s">
        <v>29</v>
      </c>
      <c r="F9" s="139" t="s">
        <v>29</v>
      </c>
    </row>
    <row r="10" spans="1:8" x14ac:dyDescent="0.3">
      <c r="B10" s="124" t="s">
        <v>32</v>
      </c>
      <c r="C10" s="134">
        <v>2799</v>
      </c>
      <c r="D10" s="134">
        <v>2649</v>
      </c>
      <c r="E10" s="142">
        <v>3.34</v>
      </c>
      <c r="F10" s="142">
        <v>3.94</v>
      </c>
    </row>
    <row r="12" spans="1:8" hidden="1" x14ac:dyDescent="0.3">
      <c r="B12" s="62" t="s">
        <v>97</v>
      </c>
    </row>
    <row r="14" spans="1:8" ht="89.4" customHeight="1" x14ac:dyDescent="0.3">
      <c r="B14" s="147" t="s">
        <v>111</v>
      </c>
      <c r="C14" s="147"/>
      <c r="D14" s="147"/>
      <c r="E14" s="147"/>
      <c r="F14" s="112"/>
      <c r="G14" s="112"/>
      <c r="H14" s="112"/>
    </row>
    <row r="16" spans="1:8" ht="15" thickBot="1" x14ac:dyDescent="0.35"/>
    <row r="17" spans="2:7" ht="56.4" customHeight="1" thickBot="1" x14ac:dyDescent="0.35">
      <c r="B17" s="116" t="s">
        <v>40</v>
      </c>
      <c r="C17" s="145" t="s">
        <v>99</v>
      </c>
      <c r="D17" s="148"/>
      <c r="E17" s="149" t="s">
        <v>48</v>
      </c>
      <c r="F17" s="150"/>
      <c r="G17" s="159"/>
    </row>
    <row r="18" spans="2:7" x14ac:dyDescent="0.3">
      <c r="B18" s="11" t="s">
        <v>71</v>
      </c>
      <c r="C18" s="67" t="s">
        <v>28</v>
      </c>
      <c r="D18" s="69" t="s">
        <v>31</v>
      </c>
      <c r="E18" s="114" t="s">
        <v>31</v>
      </c>
      <c r="F18" s="131" t="s">
        <v>47</v>
      </c>
    </row>
    <row r="19" spans="2:7" x14ac:dyDescent="0.3">
      <c r="B19" s="132" t="s">
        <v>73</v>
      </c>
      <c r="C19" s="67">
        <v>184</v>
      </c>
      <c r="D19" s="69">
        <v>609</v>
      </c>
      <c r="E19" s="102">
        <v>80400</v>
      </c>
      <c r="F19" s="133">
        <v>15300</v>
      </c>
    </row>
    <row r="20" spans="2:7" x14ac:dyDescent="0.3">
      <c r="B20" s="103" t="s">
        <v>32</v>
      </c>
      <c r="C20" s="126">
        <f>C10 *C19</f>
        <v>515016</v>
      </c>
      <c r="D20" s="126">
        <f>D10 *D19</f>
        <v>1613241</v>
      </c>
      <c r="E20" s="126">
        <f>E10 *E19</f>
        <v>268536</v>
      </c>
      <c r="F20" s="126">
        <f>F10 *F19</f>
        <v>60282</v>
      </c>
    </row>
  </sheetData>
  <mergeCells count="5">
    <mergeCell ref="C7:D7"/>
    <mergeCell ref="E7:F7"/>
    <mergeCell ref="B14:E14"/>
    <mergeCell ref="C17:D17"/>
    <mergeCell ref="E17:F17"/>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561D-21C6-4ECE-88DD-7911C51B85E3}">
  <dimension ref="A1:I20"/>
  <sheetViews>
    <sheetView workbookViewId="0">
      <selection activeCell="A24" sqref="A24"/>
    </sheetView>
  </sheetViews>
  <sheetFormatPr defaultRowHeight="14.4" x14ac:dyDescent="0.3"/>
  <cols>
    <col min="1" max="1" width="25.109375" customWidth="1"/>
    <col min="2" max="2" width="16.6640625" customWidth="1"/>
    <col min="3" max="9" width="15.6640625" customWidth="1"/>
  </cols>
  <sheetData>
    <row r="1" spans="1:9" ht="15.9" customHeight="1" x14ac:dyDescent="0.35">
      <c r="A1" s="12" t="s">
        <v>38</v>
      </c>
      <c r="B1" s="12"/>
    </row>
    <row r="2" spans="1:9" ht="15.9" customHeight="1" x14ac:dyDescent="0.3">
      <c r="A2" s="13" t="s">
        <v>39</v>
      </c>
      <c r="B2" s="13"/>
    </row>
    <row r="3" spans="1:9" ht="15.9" customHeight="1" x14ac:dyDescent="0.3">
      <c r="A3" s="14" t="s">
        <v>40</v>
      </c>
      <c r="B3" s="14"/>
    </row>
    <row r="4" spans="1:9" ht="15.9" customHeight="1" x14ac:dyDescent="0.3"/>
    <row r="5" spans="1:9" ht="15.9" customHeight="1" x14ac:dyDescent="0.3">
      <c r="A5" s="15"/>
      <c r="B5" s="16">
        <v>2013</v>
      </c>
      <c r="C5" s="16">
        <v>2014</v>
      </c>
      <c r="D5" s="16">
        <v>2015</v>
      </c>
      <c r="E5" s="16">
        <v>2016</v>
      </c>
      <c r="F5" s="16">
        <v>2017</v>
      </c>
      <c r="G5" s="16">
        <v>2018</v>
      </c>
      <c r="H5" s="16">
        <v>2019</v>
      </c>
    </row>
    <row r="6" spans="1:9" s="4" customFormat="1" ht="15" thickBot="1" x14ac:dyDescent="0.35">
      <c r="A6" s="17" t="s">
        <v>41</v>
      </c>
      <c r="B6" s="18" t="s">
        <v>42</v>
      </c>
      <c r="C6" s="18" t="s">
        <v>42</v>
      </c>
      <c r="D6" s="18" t="s">
        <v>43</v>
      </c>
      <c r="E6" s="18" t="s">
        <v>43</v>
      </c>
      <c r="F6" s="18" t="s">
        <v>43</v>
      </c>
      <c r="G6" s="18" t="s">
        <v>44</v>
      </c>
      <c r="H6" s="18" t="s">
        <v>44</v>
      </c>
      <c r="I6" s="19"/>
    </row>
    <row r="7" spans="1:9" s="4" customFormat="1" x14ac:dyDescent="0.3">
      <c r="A7" s="20" t="s">
        <v>45</v>
      </c>
      <c r="B7" s="21"/>
      <c r="C7" s="21"/>
      <c r="D7" s="21"/>
      <c r="E7" s="21"/>
      <c r="F7" s="21"/>
      <c r="G7" s="21"/>
      <c r="H7" s="21"/>
      <c r="I7" s="19"/>
    </row>
    <row r="8" spans="1:9" s="4" customFormat="1" x14ac:dyDescent="0.3">
      <c r="A8" s="22" t="s">
        <v>46</v>
      </c>
      <c r="B8" s="23">
        <v>419</v>
      </c>
      <c r="C8" s="23">
        <v>427</v>
      </c>
      <c r="D8" s="23"/>
      <c r="E8" s="23"/>
      <c r="F8" s="24"/>
      <c r="G8" s="25">
        <v>1050</v>
      </c>
      <c r="H8" s="24">
        <v>835</v>
      </c>
      <c r="I8" s="19"/>
    </row>
    <row r="9" spans="1:9" ht="15.9" customHeight="1" x14ac:dyDescent="0.3">
      <c r="A9" s="22" t="s">
        <v>28</v>
      </c>
      <c r="B9" s="23"/>
      <c r="C9" s="23"/>
      <c r="D9" s="23"/>
      <c r="E9" s="23"/>
      <c r="F9" s="24"/>
      <c r="G9" s="25">
        <v>1050</v>
      </c>
      <c r="H9" s="24">
        <v>835</v>
      </c>
      <c r="I9" s="26"/>
    </row>
    <row r="10" spans="1:9" ht="15.9" customHeight="1" x14ac:dyDescent="0.3">
      <c r="A10" s="22" t="s">
        <v>30</v>
      </c>
      <c r="B10" s="23"/>
      <c r="C10" s="23" t="s">
        <v>5</v>
      </c>
      <c r="D10" s="23">
        <v>592.17999999999995</v>
      </c>
      <c r="E10" s="23">
        <v>616</v>
      </c>
      <c r="F10" s="27">
        <v>706</v>
      </c>
      <c r="G10" s="25">
        <v>656</v>
      </c>
      <c r="H10" s="24">
        <v>690</v>
      </c>
      <c r="I10" s="26"/>
    </row>
    <row r="11" spans="1:9" ht="15.9" customHeight="1" x14ac:dyDescent="0.3">
      <c r="A11" s="22" t="s">
        <v>31</v>
      </c>
      <c r="B11" s="23"/>
      <c r="C11" s="23"/>
      <c r="D11" s="23">
        <v>704.49</v>
      </c>
      <c r="E11" s="23">
        <v>505</v>
      </c>
      <c r="F11" s="27">
        <v>615</v>
      </c>
      <c r="G11" s="25">
        <v>665</v>
      </c>
      <c r="H11" s="24">
        <v>750</v>
      </c>
      <c r="I11" s="26"/>
    </row>
    <row r="12" spans="1:9" ht="15.9" customHeight="1" x14ac:dyDescent="0.3">
      <c r="A12" s="22" t="s">
        <v>47</v>
      </c>
      <c r="B12" s="23"/>
      <c r="C12" s="23"/>
      <c r="D12" s="23">
        <v>602.39</v>
      </c>
      <c r="E12" s="23">
        <v>636</v>
      </c>
      <c r="F12" s="27"/>
      <c r="G12" s="25"/>
      <c r="H12" s="24"/>
      <c r="I12" s="26"/>
    </row>
    <row r="13" spans="1:9" x14ac:dyDescent="0.3">
      <c r="A13" s="28" t="s">
        <v>48</v>
      </c>
      <c r="B13" s="21"/>
      <c r="C13" s="21"/>
      <c r="D13" s="21"/>
      <c r="E13" s="21"/>
      <c r="F13" s="29"/>
      <c r="G13" s="30"/>
      <c r="H13" s="30"/>
    </row>
    <row r="14" spans="1:9" ht="15.9" customHeight="1" x14ac:dyDescent="0.3">
      <c r="A14" s="22" t="s">
        <v>28</v>
      </c>
      <c r="B14" s="23"/>
      <c r="C14" s="23"/>
      <c r="D14" s="23"/>
      <c r="E14" s="23"/>
      <c r="F14" s="31"/>
      <c r="G14" s="25"/>
      <c r="H14" s="24">
        <v>1.657</v>
      </c>
    </row>
    <row r="15" spans="1:9" ht="15.9" customHeight="1" x14ac:dyDescent="0.3">
      <c r="A15" s="22" t="s">
        <v>30</v>
      </c>
      <c r="B15" s="23"/>
      <c r="C15" s="23"/>
      <c r="D15" s="23"/>
      <c r="E15" s="23"/>
      <c r="F15" s="31"/>
      <c r="G15" s="25"/>
      <c r="H15" s="24">
        <v>1.99</v>
      </c>
    </row>
    <row r="16" spans="1:9" ht="15.9" customHeight="1" x14ac:dyDescent="0.3">
      <c r="A16" s="22" t="s">
        <v>31</v>
      </c>
      <c r="B16" s="23"/>
      <c r="C16" s="23"/>
      <c r="D16" s="23"/>
      <c r="E16" s="23">
        <v>0.83660000000000001</v>
      </c>
      <c r="F16" s="31">
        <v>0.95</v>
      </c>
      <c r="G16" s="25">
        <v>1.2892999999999999</v>
      </c>
      <c r="H16" s="24">
        <v>1.59</v>
      </c>
    </row>
    <row r="17" spans="8:8" ht="15.9" customHeight="1" x14ac:dyDescent="0.3">
      <c r="H17" s="32"/>
    </row>
    <row r="18" spans="8:8" ht="15.9" customHeight="1" x14ac:dyDescent="0.3"/>
    <row r="19" spans="8:8" ht="15.9" customHeight="1" x14ac:dyDescent="0.3"/>
    <row r="20" spans="8:8" ht="15.9" customHeight="1" x14ac:dyDescent="0.3"/>
  </sheetData>
  <conditionalFormatting sqref="F8:H12">
    <cfRule type="cellIs" dxfId="1" priority="1" operator="equal">
      <formula>#REF!</formula>
    </cfRule>
  </conditionalFormatting>
  <conditionalFormatting sqref="F14:H16">
    <cfRule type="cellIs" dxfId="0" priority="7" operator="equal">
      <formula>#REF!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C26"/>
  <sheetViews>
    <sheetView tabSelected="1" workbookViewId="0">
      <selection activeCell="C7" sqref="C7"/>
    </sheetView>
  </sheetViews>
  <sheetFormatPr defaultRowHeight="14.4" x14ac:dyDescent="0.3"/>
  <cols>
    <col min="2" max="2" width="71.33203125" customWidth="1"/>
    <col min="3" max="3" width="40.88671875" style="111" customWidth="1"/>
  </cols>
  <sheetData>
    <row r="1" spans="1:3" x14ac:dyDescent="0.3">
      <c r="A1" s="6"/>
      <c r="B1" s="7" t="s">
        <v>0</v>
      </c>
    </row>
    <row r="2" spans="1:3" x14ac:dyDescent="0.3">
      <c r="A2" s="6"/>
      <c r="B2" s="8" t="s">
        <v>112</v>
      </c>
    </row>
    <row r="3" spans="1:3" x14ac:dyDescent="0.3">
      <c r="A3" s="6"/>
      <c r="B3" s="7" t="s">
        <v>114</v>
      </c>
      <c r="C3" s="118"/>
    </row>
    <row r="4" spans="1:3" x14ac:dyDescent="0.3">
      <c r="A4" s="6"/>
      <c r="B4" s="7"/>
      <c r="C4" s="118"/>
    </row>
    <row r="5" spans="1:3" x14ac:dyDescent="0.3">
      <c r="A5" s="6"/>
      <c r="B5" s="3" t="s">
        <v>6</v>
      </c>
    </row>
    <row r="6" spans="1:3" x14ac:dyDescent="0.3">
      <c r="A6" s="6"/>
      <c r="C6" s="119" t="s">
        <v>32</v>
      </c>
    </row>
    <row r="7" spans="1:3" x14ac:dyDescent="0.3">
      <c r="A7" s="6" t="s">
        <v>7</v>
      </c>
      <c r="B7" s="120" t="s">
        <v>8</v>
      </c>
      <c r="C7" s="160" t="s">
        <v>119</v>
      </c>
    </row>
    <row r="8" spans="1:3" x14ac:dyDescent="0.3">
      <c r="A8" s="6">
        <v>1</v>
      </c>
      <c r="B8" s="5" t="s">
        <v>24</v>
      </c>
      <c r="C8" s="138" t="s">
        <v>115</v>
      </c>
    </row>
    <row r="9" spans="1:3" x14ac:dyDescent="0.3">
      <c r="A9" s="6">
        <v>2</v>
      </c>
      <c r="B9" s="9" t="s">
        <v>9</v>
      </c>
      <c r="C9" s="138" t="s">
        <v>115</v>
      </c>
    </row>
    <row r="10" spans="1:3" x14ac:dyDescent="0.3">
      <c r="A10" s="6">
        <v>3</v>
      </c>
      <c r="B10" s="9" t="s">
        <v>10</v>
      </c>
      <c r="C10" s="138" t="s">
        <v>115</v>
      </c>
    </row>
    <row r="11" spans="1:3" ht="28.8" x14ac:dyDescent="0.3">
      <c r="A11" s="6">
        <v>4</v>
      </c>
      <c r="B11" s="9" t="s">
        <v>11</v>
      </c>
      <c r="C11" s="138" t="s">
        <v>80</v>
      </c>
    </row>
    <row r="12" spans="1:3" x14ac:dyDescent="0.3">
      <c r="A12" s="6">
        <v>5</v>
      </c>
      <c r="B12" s="9" t="s">
        <v>12</v>
      </c>
      <c r="C12" s="138" t="s">
        <v>115</v>
      </c>
    </row>
    <row r="13" spans="1:3" x14ac:dyDescent="0.3">
      <c r="A13" s="6">
        <v>6</v>
      </c>
      <c r="B13" s="9" t="s">
        <v>13</v>
      </c>
      <c r="C13" s="138" t="s">
        <v>118</v>
      </c>
    </row>
    <row r="14" spans="1:3" x14ac:dyDescent="0.3">
      <c r="A14" s="6">
        <v>7</v>
      </c>
      <c r="B14" s="9" t="s">
        <v>14</v>
      </c>
      <c r="C14" s="138" t="s">
        <v>115</v>
      </c>
    </row>
    <row r="15" spans="1:3" x14ac:dyDescent="0.3">
      <c r="A15" s="6">
        <v>8</v>
      </c>
      <c r="B15" s="9" t="s">
        <v>15</v>
      </c>
      <c r="C15" s="138" t="s">
        <v>115</v>
      </c>
    </row>
    <row r="16" spans="1:3" ht="43.2" x14ac:dyDescent="0.3">
      <c r="A16" s="6">
        <v>9</v>
      </c>
      <c r="B16" s="9" t="s">
        <v>16</v>
      </c>
      <c r="C16" s="138" t="s">
        <v>115</v>
      </c>
    </row>
    <row r="17" spans="1:3" ht="28.8" x14ac:dyDescent="0.3">
      <c r="A17" s="6">
        <v>10</v>
      </c>
      <c r="B17" s="9" t="s">
        <v>17</v>
      </c>
      <c r="C17" s="138" t="s">
        <v>115</v>
      </c>
    </row>
    <row r="18" spans="1:3" x14ac:dyDescent="0.3">
      <c r="A18" s="6">
        <v>11</v>
      </c>
      <c r="B18" s="9" t="s">
        <v>18</v>
      </c>
      <c r="C18" s="138" t="s">
        <v>116</v>
      </c>
    </row>
    <row r="19" spans="1:3" x14ac:dyDescent="0.3">
      <c r="A19" s="6">
        <v>12</v>
      </c>
      <c r="B19" s="9" t="s">
        <v>19</v>
      </c>
      <c r="C19" s="138" t="s">
        <v>115</v>
      </c>
    </row>
    <row r="20" spans="1:3" x14ac:dyDescent="0.3">
      <c r="A20" s="6">
        <v>13</v>
      </c>
      <c r="B20" s="9" t="s">
        <v>20</v>
      </c>
      <c r="C20" s="138" t="s">
        <v>115</v>
      </c>
    </row>
    <row r="21" spans="1:3" x14ac:dyDescent="0.3">
      <c r="A21" s="6">
        <v>14</v>
      </c>
      <c r="B21" s="9" t="s">
        <v>21</v>
      </c>
      <c r="C21" s="138" t="s">
        <v>94</v>
      </c>
    </row>
    <row r="22" spans="1:3" x14ac:dyDescent="0.3">
      <c r="A22" s="6">
        <v>15</v>
      </c>
      <c r="B22" s="9" t="s">
        <v>22</v>
      </c>
      <c r="C22" s="138" t="s">
        <v>117</v>
      </c>
    </row>
    <row r="23" spans="1:3" x14ac:dyDescent="0.3">
      <c r="A23" s="6">
        <v>16</v>
      </c>
      <c r="B23" s="9" t="s">
        <v>23</v>
      </c>
      <c r="C23" s="141" t="s">
        <v>80</v>
      </c>
    </row>
    <row r="25" spans="1:3" x14ac:dyDescent="0.3">
      <c r="A25" s="6"/>
      <c r="B25" s="121"/>
    </row>
    <row r="26" spans="1:3" x14ac:dyDescent="0.3">
      <c r="A26" s="6"/>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EB8EE-4629-4923-8326-7B5B0B440FE1}">
  <dimension ref="A1:I20"/>
  <sheetViews>
    <sheetView zoomScaleNormal="100" workbookViewId="0">
      <selection activeCell="B14" sqref="B14:F14"/>
    </sheetView>
  </sheetViews>
  <sheetFormatPr defaultRowHeight="14.4" x14ac:dyDescent="0.3"/>
  <cols>
    <col min="1" max="1" width="8.6640625" customWidth="1"/>
    <col min="2" max="2" width="38.5546875" customWidth="1"/>
    <col min="3" max="3" width="31.33203125" customWidth="1"/>
    <col min="4" max="4" width="30.5546875" customWidth="1"/>
    <col min="5" max="5" width="30" customWidth="1"/>
    <col min="6" max="6" width="16.88671875" customWidth="1"/>
    <col min="7" max="7" width="11.109375" customWidth="1"/>
    <col min="8" max="8" width="16.33203125" customWidth="1"/>
    <col min="9" max="9" width="15.6640625" bestFit="1" customWidth="1"/>
    <col min="10" max="10" width="15" customWidth="1"/>
  </cols>
  <sheetData>
    <row r="1" spans="1:9" x14ac:dyDescent="0.3">
      <c r="A1" t="s">
        <v>0</v>
      </c>
    </row>
    <row r="2" spans="1:9" x14ac:dyDescent="0.3">
      <c r="A2" t="s">
        <v>109</v>
      </c>
    </row>
    <row r="3" spans="1:9" x14ac:dyDescent="0.3">
      <c r="A3" t="s">
        <v>110</v>
      </c>
    </row>
    <row r="4" spans="1:9" x14ac:dyDescent="0.3">
      <c r="A4" s="1" t="s">
        <v>6</v>
      </c>
    </row>
    <row r="5" spans="1:9" x14ac:dyDescent="0.3">
      <c r="A5" s="1"/>
    </row>
    <row r="6" spans="1:9" ht="15" thickBot="1" x14ac:dyDescent="0.35"/>
    <row r="7" spans="1:9" ht="35.4" customHeight="1" thickBot="1" x14ac:dyDescent="0.35">
      <c r="B7" s="1" t="s">
        <v>25</v>
      </c>
      <c r="C7" s="143" t="s">
        <v>34</v>
      </c>
      <c r="D7" s="144"/>
      <c r="E7" s="144"/>
      <c r="F7" s="145" t="s">
        <v>35</v>
      </c>
      <c r="G7" s="146"/>
    </row>
    <row r="8" spans="1:9" x14ac:dyDescent="0.3">
      <c r="B8" s="11" t="s">
        <v>26</v>
      </c>
      <c r="C8" s="11" t="s">
        <v>28</v>
      </c>
      <c r="D8" s="11" t="s">
        <v>30</v>
      </c>
      <c r="E8" s="127" t="s">
        <v>31</v>
      </c>
      <c r="F8" s="131" t="s">
        <v>31</v>
      </c>
      <c r="G8" s="131" t="s">
        <v>47</v>
      </c>
    </row>
    <row r="9" spans="1:9" x14ac:dyDescent="0.3">
      <c r="B9" s="117" t="s">
        <v>27</v>
      </c>
      <c r="C9" s="139" t="s">
        <v>36</v>
      </c>
      <c r="D9" s="139" t="s">
        <v>36</v>
      </c>
      <c r="E9" s="140" t="s">
        <v>36</v>
      </c>
      <c r="F9" s="139" t="s">
        <v>29</v>
      </c>
      <c r="G9" s="139"/>
    </row>
    <row r="10" spans="1:9" x14ac:dyDescent="0.3">
      <c r="B10" s="124" t="s">
        <v>32</v>
      </c>
      <c r="C10" s="142">
        <v>2899</v>
      </c>
      <c r="D10" s="142">
        <v>2899</v>
      </c>
      <c r="E10" s="142">
        <v>2749</v>
      </c>
      <c r="F10" s="142">
        <v>3.39</v>
      </c>
      <c r="G10" s="142">
        <v>3.99</v>
      </c>
    </row>
    <row r="12" spans="1:9" hidden="1" x14ac:dyDescent="0.3">
      <c r="B12" s="62" t="s">
        <v>97</v>
      </c>
    </row>
    <row r="14" spans="1:9" ht="89.4" customHeight="1" x14ac:dyDescent="0.3">
      <c r="B14" s="147" t="s">
        <v>111</v>
      </c>
      <c r="C14" s="147"/>
      <c r="D14" s="147"/>
      <c r="E14" s="147"/>
      <c r="F14" s="147"/>
      <c r="G14" s="112"/>
      <c r="H14" s="112"/>
      <c r="I14" s="112"/>
    </row>
    <row r="16" spans="1:9" ht="15" thickBot="1" x14ac:dyDescent="0.35"/>
    <row r="17" spans="2:8" ht="56.4" customHeight="1" thickBot="1" x14ac:dyDescent="0.35">
      <c r="B17" s="116" t="s">
        <v>40</v>
      </c>
      <c r="C17" s="145" t="s">
        <v>99</v>
      </c>
      <c r="D17" s="148"/>
      <c r="E17" s="148"/>
      <c r="F17" s="149" t="s">
        <v>48</v>
      </c>
      <c r="G17" s="150"/>
      <c r="H17" s="130"/>
    </row>
    <row r="18" spans="2:8" x14ac:dyDescent="0.3">
      <c r="B18" s="11" t="s">
        <v>71</v>
      </c>
      <c r="C18" s="67" t="s">
        <v>28</v>
      </c>
      <c r="D18" s="68" t="s">
        <v>30</v>
      </c>
      <c r="E18" s="69" t="s">
        <v>31</v>
      </c>
      <c r="F18" s="114" t="s">
        <v>31</v>
      </c>
      <c r="G18" s="131" t="s">
        <v>47</v>
      </c>
    </row>
    <row r="19" spans="2:8" x14ac:dyDescent="0.3">
      <c r="B19" s="132" t="s">
        <v>73</v>
      </c>
      <c r="C19" s="67">
        <v>194</v>
      </c>
      <c r="D19" s="68">
        <v>368</v>
      </c>
      <c r="E19" s="69">
        <v>597</v>
      </c>
      <c r="F19" s="102">
        <v>80400</v>
      </c>
      <c r="G19" s="133">
        <v>15300</v>
      </c>
    </row>
    <row r="20" spans="2:8" x14ac:dyDescent="0.3">
      <c r="B20" s="103" t="s">
        <v>32</v>
      </c>
      <c r="C20" s="126">
        <f>C10 *C19</f>
        <v>562406</v>
      </c>
      <c r="D20" s="126">
        <f>D10 *D19</f>
        <v>1066832</v>
      </c>
      <c r="E20" s="126">
        <f>E10 *E19</f>
        <v>1641153</v>
      </c>
      <c r="F20" s="126">
        <f>F10 *F19</f>
        <v>272556</v>
      </c>
      <c r="G20" s="126">
        <f>G10 *G19</f>
        <v>61047</v>
      </c>
    </row>
  </sheetData>
  <mergeCells count="5">
    <mergeCell ref="C7:E7"/>
    <mergeCell ref="F7:G7"/>
    <mergeCell ref="B14:F14"/>
    <mergeCell ref="C17:E17"/>
    <mergeCell ref="F17:G17"/>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opLeftCell="A3" zoomScaleNormal="100" workbookViewId="0">
      <selection activeCell="B27" sqref="B27"/>
    </sheetView>
  </sheetViews>
  <sheetFormatPr defaultRowHeight="14.4" x14ac:dyDescent="0.3"/>
  <cols>
    <col min="1" max="1" width="8.6640625" customWidth="1"/>
    <col min="2" max="2" width="38.5546875" customWidth="1"/>
    <col min="3" max="3" width="31.33203125" customWidth="1"/>
    <col min="4" max="4" width="30.5546875" customWidth="1"/>
    <col min="5" max="5" width="30" customWidth="1"/>
    <col min="6" max="6" width="16.88671875" customWidth="1"/>
    <col min="7" max="7" width="11.109375" customWidth="1"/>
    <col min="8" max="8" width="16.33203125" customWidth="1"/>
    <col min="9" max="9" width="15.6640625" bestFit="1" customWidth="1"/>
    <col min="10" max="10" width="15" customWidth="1"/>
  </cols>
  <sheetData>
    <row r="1" spans="1:7" x14ac:dyDescent="0.3">
      <c r="A1" t="s">
        <v>0</v>
      </c>
    </row>
    <row r="2" spans="1:7" x14ac:dyDescent="0.3">
      <c r="A2" t="s">
        <v>106</v>
      </c>
    </row>
    <row r="3" spans="1:7" x14ac:dyDescent="0.3">
      <c r="A3" t="s">
        <v>107</v>
      </c>
    </row>
    <row r="4" spans="1:7" x14ac:dyDescent="0.3">
      <c r="A4" s="1" t="s">
        <v>6</v>
      </c>
    </row>
    <row r="5" spans="1:7" x14ac:dyDescent="0.3">
      <c r="A5" s="1"/>
    </row>
    <row r="6" spans="1:7" ht="15" thickBot="1" x14ac:dyDescent="0.35"/>
    <row r="7" spans="1:7" ht="35.4" customHeight="1" thickBot="1" x14ac:dyDescent="0.35">
      <c r="B7" s="1" t="s">
        <v>25</v>
      </c>
      <c r="C7" s="143" t="s">
        <v>34</v>
      </c>
      <c r="D7" s="144"/>
      <c r="E7" s="144"/>
      <c r="F7" s="145" t="s">
        <v>35</v>
      </c>
      <c r="G7" s="146"/>
    </row>
    <row r="8" spans="1:7" x14ac:dyDescent="0.3">
      <c r="B8" s="11" t="s">
        <v>26</v>
      </c>
      <c r="C8" s="11" t="s">
        <v>28</v>
      </c>
      <c r="D8" s="11" t="s">
        <v>30</v>
      </c>
      <c r="E8" s="127" t="s">
        <v>31</v>
      </c>
      <c r="F8" s="131" t="s">
        <v>31</v>
      </c>
      <c r="G8" s="131" t="s">
        <v>47</v>
      </c>
    </row>
    <row r="9" spans="1:7" x14ac:dyDescent="0.3">
      <c r="B9" s="117" t="s">
        <v>27</v>
      </c>
      <c r="C9" s="117" t="s">
        <v>36</v>
      </c>
      <c r="D9" s="117" t="s">
        <v>36</v>
      </c>
      <c r="E9" s="128" t="s">
        <v>36</v>
      </c>
      <c r="F9" s="117" t="s">
        <v>29</v>
      </c>
      <c r="G9" s="117"/>
    </row>
    <row r="10" spans="1:7" x14ac:dyDescent="0.3">
      <c r="B10" s="117" t="s">
        <v>105</v>
      </c>
      <c r="C10" s="123" t="s">
        <v>5</v>
      </c>
      <c r="D10" s="123" t="s">
        <v>5</v>
      </c>
      <c r="E10" s="129" t="s">
        <v>5</v>
      </c>
      <c r="F10" s="123" t="s">
        <v>5</v>
      </c>
      <c r="G10" s="117"/>
    </row>
    <row r="11" spans="1:7" x14ac:dyDescent="0.3">
      <c r="B11" s="117" t="s">
        <v>37</v>
      </c>
      <c r="C11" s="117" t="s">
        <v>5</v>
      </c>
      <c r="D11" s="117" t="s">
        <v>5</v>
      </c>
      <c r="E11" s="128" t="s">
        <v>5</v>
      </c>
      <c r="F11" s="117" t="s">
        <v>5</v>
      </c>
      <c r="G11" s="117"/>
    </row>
    <row r="12" spans="1:7" x14ac:dyDescent="0.3">
      <c r="B12" s="117" t="s">
        <v>4</v>
      </c>
      <c r="C12" s="117" t="s">
        <v>5</v>
      </c>
      <c r="D12" s="117" t="s">
        <v>5</v>
      </c>
      <c r="E12" s="128" t="s">
        <v>5</v>
      </c>
      <c r="F12" s="117" t="s">
        <v>5</v>
      </c>
      <c r="G12" s="117"/>
    </row>
    <row r="13" spans="1:7" x14ac:dyDescent="0.3">
      <c r="B13" s="124" t="s">
        <v>32</v>
      </c>
      <c r="C13" s="134">
        <v>2849</v>
      </c>
      <c r="D13" s="134">
        <v>2749</v>
      </c>
      <c r="E13" s="135">
        <v>2749</v>
      </c>
      <c r="F13" s="134">
        <v>3.39</v>
      </c>
      <c r="G13" s="134">
        <v>3.99</v>
      </c>
    </row>
    <row r="15" spans="1:7" hidden="1" x14ac:dyDescent="0.3">
      <c r="B15" s="62" t="s">
        <v>97</v>
      </c>
    </row>
    <row r="17" spans="2:9" ht="72.75" customHeight="1" x14ac:dyDescent="0.3">
      <c r="B17" s="147" t="s">
        <v>108</v>
      </c>
      <c r="C17" s="147"/>
      <c r="D17" s="147"/>
      <c r="E17" s="147"/>
      <c r="F17" s="147"/>
      <c r="G17" s="112"/>
      <c r="H17" s="112"/>
      <c r="I17" s="112"/>
    </row>
    <row r="19" spans="2:9" ht="15" thickBot="1" x14ac:dyDescent="0.35"/>
    <row r="20" spans="2:9" ht="56.4" customHeight="1" thickBot="1" x14ac:dyDescent="0.35">
      <c r="B20" s="116" t="s">
        <v>40</v>
      </c>
      <c r="C20" s="145" t="s">
        <v>99</v>
      </c>
      <c r="D20" s="148"/>
      <c r="E20" s="148"/>
      <c r="F20" s="149" t="s">
        <v>48</v>
      </c>
      <c r="G20" s="150"/>
      <c r="H20" s="130"/>
    </row>
    <row r="21" spans="2:9" x14ac:dyDescent="0.3">
      <c r="B21" s="11" t="s">
        <v>71</v>
      </c>
      <c r="C21" s="67" t="s">
        <v>28</v>
      </c>
      <c r="D21" s="68" t="s">
        <v>30</v>
      </c>
      <c r="E21" s="69" t="s">
        <v>31</v>
      </c>
      <c r="F21" s="114" t="s">
        <v>31</v>
      </c>
      <c r="G21" s="131" t="s">
        <v>47</v>
      </c>
    </row>
    <row r="22" spans="2:9" x14ac:dyDescent="0.3">
      <c r="B22" s="132" t="s">
        <v>73</v>
      </c>
      <c r="C22" s="67">
        <v>198</v>
      </c>
      <c r="D22" s="68">
        <v>373</v>
      </c>
      <c r="E22" s="69">
        <v>593</v>
      </c>
      <c r="F22" s="102">
        <v>80400</v>
      </c>
      <c r="G22" s="133">
        <v>15300</v>
      </c>
    </row>
    <row r="23" spans="2:9" x14ac:dyDescent="0.3">
      <c r="B23" s="103" t="s">
        <v>32</v>
      </c>
      <c r="C23" s="126">
        <f>C13*C22</f>
        <v>564102</v>
      </c>
      <c r="D23" s="126">
        <f t="shared" ref="D23:G23" si="0">D13*D22</f>
        <v>1025377</v>
      </c>
      <c r="E23" s="126">
        <f t="shared" si="0"/>
        <v>1630157</v>
      </c>
      <c r="F23" s="136">
        <f t="shared" si="0"/>
        <v>272556</v>
      </c>
      <c r="G23" s="137">
        <f t="shared" si="0"/>
        <v>61047</v>
      </c>
    </row>
  </sheetData>
  <mergeCells count="5">
    <mergeCell ref="C7:E7"/>
    <mergeCell ref="B17:F17"/>
    <mergeCell ref="C20:E20"/>
    <mergeCell ref="F7:G7"/>
    <mergeCell ref="F20:G2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2AE6-5A5E-4593-9CBB-A6D0DEC974D7}">
  <dimension ref="A1:I23"/>
  <sheetViews>
    <sheetView workbookViewId="0">
      <selection sqref="A1:G16"/>
    </sheetView>
  </sheetViews>
  <sheetFormatPr defaultRowHeight="14.4" x14ac:dyDescent="0.3"/>
  <cols>
    <col min="1" max="1" width="8.6640625" customWidth="1"/>
    <col min="2" max="2" width="38.5546875" customWidth="1"/>
    <col min="3" max="3" width="31.33203125" customWidth="1"/>
    <col min="4" max="4" width="30.5546875" customWidth="1"/>
    <col min="5" max="5" width="30" customWidth="1"/>
    <col min="6" max="6" width="45.6640625" bestFit="1" customWidth="1"/>
    <col min="7" max="7" width="11.109375" customWidth="1"/>
    <col min="8" max="8" width="16.33203125" customWidth="1"/>
    <col min="9" max="9" width="15.6640625" bestFit="1" customWidth="1"/>
    <col min="10" max="10" width="15" customWidth="1"/>
  </cols>
  <sheetData>
    <row r="1" spans="1:6" x14ac:dyDescent="0.3">
      <c r="A1" t="s">
        <v>0</v>
      </c>
    </row>
    <row r="2" spans="1:6" x14ac:dyDescent="0.3">
      <c r="A2" t="s">
        <v>103</v>
      </c>
    </row>
    <row r="3" spans="1:6" x14ac:dyDescent="0.3">
      <c r="A3" t="s">
        <v>104</v>
      </c>
    </row>
    <row r="4" spans="1:6" x14ac:dyDescent="0.3">
      <c r="A4" s="1" t="s">
        <v>6</v>
      </c>
    </row>
    <row r="5" spans="1:6" x14ac:dyDescent="0.3">
      <c r="A5" s="1"/>
    </row>
    <row r="6" spans="1:6" ht="15" thickBot="1" x14ac:dyDescent="0.35"/>
    <row r="7" spans="1:6" x14ac:dyDescent="0.3">
      <c r="B7" s="1" t="s">
        <v>25</v>
      </c>
      <c r="C7" s="143" t="s">
        <v>34</v>
      </c>
      <c r="D7" s="144"/>
      <c r="E7" s="144"/>
      <c r="F7" s="122" t="s">
        <v>35</v>
      </c>
    </row>
    <row r="8" spans="1:6" x14ac:dyDescent="0.3">
      <c r="B8" s="11" t="s">
        <v>26</v>
      </c>
      <c r="C8" s="11" t="s">
        <v>28</v>
      </c>
      <c r="D8" s="11" t="s">
        <v>30</v>
      </c>
      <c r="E8" s="11" t="s">
        <v>31</v>
      </c>
      <c r="F8" s="11" t="s">
        <v>31</v>
      </c>
    </row>
    <row r="9" spans="1:6" x14ac:dyDescent="0.3">
      <c r="B9" s="117" t="s">
        <v>27</v>
      </c>
      <c r="C9" s="117" t="s">
        <v>36</v>
      </c>
      <c r="D9" s="117" t="s">
        <v>36</v>
      </c>
      <c r="E9" s="117" t="s">
        <v>36</v>
      </c>
      <c r="F9" s="117" t="s">
        <v>29</v>
      </c>
    </row>
    <row r="10" spans="1:6" hidden="1" x14ac:dyDescent="0.3">
      <c r="B10" s="117" t="s">
        <v>105</v>
      </c>
      <c r="C10" s="123">
        <v>0</v>
      </c>
      <c r="D10" s="123">
        <v>0</v>
      </c>
      <c r="E10" s="123">
        <v>0</v>
      </c>
      <c r="F10" s="123">
        <v>0</v>
      </c>
    </row>
    <row r="11" spans="1:6" hidden="1" x14ac:dyDescent="0.3">
      <c r="B11" s="117" t="s">
        <v>37</v>
      </c>
      <c r="C11" s="117" t="s">
        <v>5</v>
      </c>
      <c r="D11" s="117" t="s">
        <v>5</v>
      </c>
      <c r="E11" s="117" t="s">
        <v>5</v>
      </c>
      <c r="F11" s="117" t="s">
        <v>5</v>
      </c>
    </row>
    <row r="12" spans="1:6" hidden="1" x14ac:dyDescent="0.3">
      <c r="B12" s="117" t="s">
        <v>4</v>
      </c>
      <c r="C12" s="117" t="s">
        <v>5</v>
      </c>
      <c r="D12" s="117" t="s">
        <v>5</v>
      </c>
      <c r="E12" s="117" t="s">
        <v>5</v>
      </c>
      <c r="F12" s="117" t="s">
        <v>5</v>
      </c>
    </row>
    <row r="13" spans="1:6" x14ac:dyDescent="0.3">
      <c r="B13" s="124" t="s">
        <v>32</v>
      </c>
      <c r="C13" s="125">
        <v>2590</v>
      </c>
      <c r="D13" s="125">
        <v>2490</v>
      </c>
      <c r="E13" s="125">
        <v>2490</v>
      </c>
      <c r="F13" s="125">
        <v>2.95</v>
      </c>
    </row>
    <row r="15" spans="1:6" hidden="1" x14ac:dyDescent="0.3">
      <c r="B15" s="62" t="s">
        <v>97</v>
      </c>
    </row>
    <row r="17" spans="2:9" ht="72.75" customHeight="1" x14ac:dyDescent="0.3">
      <c r="B17" s="147" t="s">
        <v>98</v>
      </c>
      <c r="C17" s="147"/>
      <c r="D17" s="147"/>
      <c r="E17" s="147"/>
      <c r="F17" s="147"/>
      <c r="G17" s="112"/>
      <c r="H17" s="112"/>
      <c r="I17" s="112"/>
    </row>
    <row r="19" spans="2:9" ht="15" thickBot="1" x14ac:dyDescent="0.35"/>
    <row r="20" spans="2:9" ht="56.4" customHeight="1" thickBot="1" x14ac:dyDescent="0.35">
      <c r="B20" s="116" t="s">
        <v>40</v>
      </c>
      <c r="C20" s="145" t="s">
        <v>99</v>
      </c>
      <c r="D20" s="148"/>
      <c r="E20" s="151"/>
      <c r="F20" s="115" t="s">
        <v>48</v>
      </c>
      <c r="G20" s="3"/>
      <c r="H20" s="113"/>
    </row>
    <row r="21" spans="2:9" x14ac:dyDescent="0.3">
      <c r="B21" s="1" t="s">
        <v>71</v>
      </c>
      <c r="C21" s="67" t="s">
        <v>28</v>
      </c>
      <c r="D21" s="68" t="s">
        <v>30</v>
      </c>
      <c r="E21" s="69" t="s">
        <v>31</v>
      </c>
      <c r="F21" s="114" t="s">
        <v>31</v>
      </c>
    </row>
    <row r="22" spans="2:9" x14ac:dyDescent="0.3">
      <c r="B22" s="66" t="s">
        <v>73</v>
      </c>
      <c r="C22" s="67">
        <v>18</v>
      </c>
      <c r="D22" s="68">
        <v>345</v>
      </c>
      <c r="E22" s="69">
        <v>593</v>
      </c>
      <c r="F22" s="102">
        <v>80400</v>
      </c>
    </row>
    <row r="23" spans="2:9" x14ac:dyDescent="0.3">
      <c r="B23" s="103" t="s">
        <v>32</v>
      </c>
      <c r="C23" s="126">
        <f>C13*C22</f>
        <v>46620</v>
      </c>
      <c r="D23" s="126">
        <f t="shared" ref="D23:F23" si="0">D13*D22</f>
        <v>859050</v>
      </c>
      <c r="E23" s="126">
        <f t="shared" si="0"/>
        <v>1476570</v>
      </c>
      <c r="F23" s="126">
        <f t="shared" si="0"/>
        <v>237180</v>
      </c>
    </row>
  </sheetData>
  <mergeCells count="3">
    <mergeCell ref="C7:E7"/>
    <mergeCell ref="B17:F17"/>
    <mergeCell ref="C20:E20"/>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A4CA-D15B-4D7A-8181-E4DF4AE1CBE2}">
  <dimension ref="A1:I17"/>
  <sheetViews>
    <sheetView workbookViewId="0">
      <selection activeCell="B28" sqref="B28"/>
    </sheetView>
  </sheetViews>
  <sheetFormatPr defaultRowHeight="14.4" x14ac:dyDescent="0.3"/>
  <cols>
    <col min="1" max="1" width="8.6640625" customWidth="1"/>
    <col min="2" max="2" width="38.5546875" customWidth="1"/>
    <col min="3" max="3" width="31.33203125" customWidth="1"/>
    <col min="4" max="4" width="30.5546875" customWidth="1"/>
    <col min="5" max="5" width="30" customWidth="1"/>
    <col min="6" max="6" width="45.6640625" bestFit="1" customWidth="1"/>
    <col min="7" max="7" width="20.6640625" customWidth="1"/>
    <col min="8" max="8" width="16.33203125" customWidth="1"/>
    <col min="9" max="9" width="15.6640625" bestFit="1" customWidth="1"/>
    <col min="10" max="10" width="15" customWidth="1"/>
  </cols>
  <sheetData>
    <row r="1" spans="1:6" x14ac:dyDescent="0.3">
      <c r="A1" t="s">
        <v>0</v>
      </c>
    </row>
    <row r="2" spans="1:6" x14ac:dyDescent="0.3">
      <c r="A2" t="s">
        <v>33</v>
      </c>
    </row>
    <row r="3" spans="1:6" x14ac:dyDescent="0.3">
      <c r="A3" t="s">
        <v>1</v>
      </c>
    </row>
    <row r="4" spans="1:6" x14ac:dyDescent="0.3">
      <c r="A4" t="s">
        <v>2</v>
      </c>
    </row>
    <row r="5" spans="1:6" x14ac:dyDescent="0.3">
      <c r="A5" t="s">
        <v>3</v>
      </c>
    </row>
    <row r="7" spans="1:6" ht="15" thickBot="1" x14ac:dyDescent="0.35"/>
    <row r="8" spans="1:6" ht="15" thickBot="1" x14ac:dyDescent="0.35">
      <c r="B8" s="1" t="s">
        <v>25</v>
      </c>
      <c r="C8" s="152" t="s">
        <v>34</v>
      </c>
      <c r="D8" s="153"/>
      <c r="E8" s="153"/>
      <c r="F8" s="10" t="s">
        <v>35</v>
      </c>
    </row>
    <row r="9" spans="1:6" x14ac:dyDescent="0.3">
      <c r="B9" s="1" t="s">
        <v>26</v>
      </c>
      <c r="C9" t="s">
        <v>28</v>
      </c>
      <c r="D9" t="s">
        <v>30</v>
      </c>
      <c r="E9" t="s">
        <v>31</v>
      </c>
      <c r="F9" t="s">
        <v>31</v>
      </c>
    </row>
    <row r="10" spans="1:6" x14ac:dyDescent="0.3">
      <c r="B10" s="1" t="s">
        <v>27</v>
      </c>
      <c r="C10" t="s">
        <v>36</v>
      </c>
      <c r="D10" t="s">
        <v>36</v>
      </c>
      <c r="E10" t="s">
        <v>36</v>
      </c>
      <c r="F10" t="s">
        <v>29</v>
      </c>
    </row>
    <row r="11" spans="1:6" x14ac:dyDescent="0.3">
      <c r="B11" s="1" t="s">
        <v>37</v>
      </c>
      <c r="C11" t="s">
        <v>5</v>
      </c>
      <c r="D11" t="s">
        <v>5</v>
      </c>
      <c r="E11" t="s">
        <v>5</v>
      </c>
      <c r="F11" t="s">
        <v>5</v>
      </c>
    </row>
    <row r="12" spans="1:6" x14ac:dyDescent="0.3">
      <c r="B12" s="1" t="s">
        <v>4</v>
      </c>
      <c r="C12" t="s">
        <v>5</v>
      </c>
      <c r="D12" t="s">
        <v>5</v>
      </c>
      <c r="E12" t="s">
        <v>5</v>
      </c>
      <c r="F12" t="s">
        <v>5</v>
      </c>
    </row>
    <row r="13" spans="1:6" x14ac:dyDescent="0.3">
      <c r="B13" s="1" t="s">
        <v>32</v>
      </c>
      <c r="C13" s="2">
        <v>910</v>
      </c>
      <c r="D13" s="2">
        <v>785</v>
      </c>
      <c r="E13" s="2">
        <v>825</v>
      </c>
      <c r="F13" s="2">
        <v>1.6274999999999999</v>
      </c>
    </row>
    <row r="15" spans="1:6" x14ac:dyDescent="0.3">
      <c r="B15" s="62" t="s">
        <v>97</v>
      </c>
    </row>
    <row r="17" spans="2:9" ht="72.75" customHeight="1" x14ac:dyDescent="0.3">
      <c r="B17" s="147" t="s">
        <v>98</v>
      </c>
      <c r="C17" s="147"/>
      <c r="D17" s="147"/>
      <c r="E17" s="147"/>
      <c r="F17" s="147"/>
      <c r="G17" s="112"/>
      <c r="H17" s="112"/>
      <c r="I17" s="112"/>
    </row>
  </sheetData>
  <mergeCells count="2">
    <mergeCell ref="C8:E8"/>
    <mergeCell ref="B17:F1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9BCCA-F28B-45FA-9133-B7C54F870536}">
  <sheetPr>
    <pageSetUpPr fitToPage="1"/>
  </sheetPr>
  <dimension ref="A1:I31"/>
  <sheetViews>
    <sheetView workbookViewId="0">
      <selection activeCell="A17" sqref="A17:G20"/>
    </sheetView>
  </sheetViews>
  <sheetFormatPr defaultRowHeight="14.4" x14ac:dyDescent="0.3"/>
  <cols>
    <col min="1" max="1" width="33.109375" customWidth="1"/>
    <col min="2" max="4" width="15.6640625" customWidth="1"/>
    <col min="5" max="7" width="17.109375" customWidth="1"/>
    <col min="8" max="8" width="11.44140625" customWidth="1"/>
  </cols>
  <sheetData>
    <row r="1" spans="1:8" ht="18" x14ac:dyDescent="0.35">
      <c r="A1" s="12" t="s">
        <v>38</v>
      </c>
    </row>
    <row r="2" spans="1:8" ht="15.6" x14ac:dyDescent="0.3">
      <c r="A2" s="91" t="s">
        <v>85</v>
      </c>
      <c r="B2" s="13" t="s">
        <v>100</v>
      </c>
    </row>
    <row r="3" spans="1:8" ht="15.6" x14ac:dyDescent="0.3">
      <c r="A3" s="91" t="s">
        <v>86</v>
      </c>
      <c r="B3" s="13" t="s">
        <v>39</v>
      </c>
    </row>
    <row r="4" spans="1:8" ht="15.6" x14ac:dyDescent="0.3">
      <c r="A4" s="91" t="s">
        <v>87</v>
      </c>
      <c r="B4" s="13" t="s">
        <v>101</v>
      </c>
    </row>
    <row r="5" spans="1:8" ht="15.6" x14ac:dyDescent="0.3">
      <c r="A5" s="91" t="s">
        <v>88</v>
      </c>
      <c r="B5" s="13" t="s">
        <v>102</v>
      </c>
    </row>
    <row r="6" spans="1:8" ht="15.6" x14ac:dyDescent="0.3">
      <c r="B6" s="13"/>
      <c r="C6" s="43"/>
      <c r="D6" s="43"/>
      <c r="E6" s="43"/>
      <c r="F6" s="43"/>
      <c r="G6" s="43"/>
    </row>
    <row r="7" spans="1:8" ht="30" customHeight="1" thickBot="1" x14ac:dyDescent="0.35">
      <c r="B7" s="156" t="s">
        <v>66</v>
      </c>
      <c r="C7" s="157"/>
      <c r="D7" s="158"/>
      <c r="E7" s="156" t="s">
        <v>48</v>
      </c>
      <c r="F7" s="157"/>
      <c r="G7" s="158"/>
    </row>
    <row r="8" spans="1:8" ht="28.8" x14ac:dyDescent="0.3">
      <c r="A8" s="11" t="s">
        <v>52</v>
      </c>
      <c r="B8" s="45" t="s">
        <v>28</v>
      </c>
      <c r="C8" s="45" t="s">
        <v>30</v>
      </c>
      <c r="D8" s="46" t="s">
        <v>31</v>
      </c>
      <c r="E8" s="65" t="s">
        <v>46</v>
      </c>
      <c r="F8" s="45" t="s">
        <v>89</v>
      </c>
      <c r="G8" s="92" t="s">
        <v>31</v>
      </c>
    </row>
    <row r="9" spans="1:8" x14ac:dyDescent="0.3">
      <c r="A9" s="48" t="s">
        <v>32</v>
      </c>
      <c r="B9" s="93">
        <v>835</v>
      </c>
      <c r="C9" s="93">
        <v>690</v>
      </c>
      <c r="D9" s="94">
        <v>750</v>
      </c>
      <c r="E9" s="95">
        <v>1.657</v>
      </c>
      <c r="F9" s="93">
        <v>1.99</v>
      </c>
      <c r="G9" s="94">
        <v>1.59</v>
      </c>
    </row>
    <row r="10" spans="1:8" x14ac:dyDescent="0.3">
      <c r="A10" s="52" t="s">
        <v>60</v>
      </c>
      <c r="B10" s="53" t="s">
        <v>5</v>
      </c>
      <c r="C10" s="96" t="s">
        <v>5</v>
      </c>
      <c r="D10" s="97" t="s">
        <v>5</v>
      </c>
      <c r="E10" s="98" t="s">
        <v>5</v>
      </c>
      <c r="F10" s="96" t="s">
        <v>5</v>
      </c>
      <c r="G10" s="97" t="s">
        <v>5</v>
      </c>
    </row>
    <row r="11" spans="1:8" x14ac:dyDescent="0.3">
      <c r="A11" s="56" t="s">
        <v>61</v>
      </c>
      <c r="B11" s="57" t="s">
        <v>5</v>
      </c>
      <c r="C11" s="57" t="s">
        <v>5</v>
      </c>
      <c r="D11" s="58" t="s">
        <v>5</v>
      </c>
      <c r="E11" s="99" t="s">
        <v>5</v>
      </c>
      <c r="F11" s="57" t="s">
        <v>5</v>
      </c>
      <c r="G11" s="58" t="s">
        <v>5</v>
      </c>
    </row>
    <row r="12" spans="1:8" x14ac:dyDescent="0.3">
      <c r="B12" s="60"/>
      <c r="C12" s="60"/>
      <c r="D12" s="60"/>
      <c r="E12" s="60"/>
      <c r="F12" s="60"/>
      <c r="G12" s="60"/>
    </row>
    <row r="13" spans="1:8" x14ac:dyDescent="0.3">
      <c r="A13" s="61" t="s">
        <v>68</v>
      </c>
      <c r="B13" s="60"/>
      <c r="C13" s="60"/>
      <c r="D13" s="60"/>
      <c r="E13" s="60"/>
      <c r="F13" s="60"/>
      <c r="G13" s="60"/>
    </row>
    <row r="14" spans="1:8" x14ac:dyDescent="0.3">
      <c r="A14" s="62"/>
      <c r="B14" s="60"/>
      <c r="C14" s="60"/>
      <c r="D14" s="60"/>
      <c r="E14" s="60"/>
      <c r="F14" s="60"/>
      <c r="G14" s="60"/>
    </row>
    <row r="15" spans="1:8" ht="81" customHeight="1" x14ac:dyDescent="0.3">
      <c r="A15" s="147" t="s">
        <v>90</v>
      </c>
      <c r="B15" s="147"/>
      <c r="C15" s="147"/>
      <c r="D15" s="147"/>
      <c r="E15" s="147"/>
      <c r="F15" s="147"/>
      <c r="G15" s="147"/>
      <c r="H15" s="147"/>
    </row>
    <row r="16" spans="1:8" x14ac:dyDescent="0.3">
      <c r="A16" s="1"/>
      <c r="B16" s="64"/>
      <c r="C16" s="64"/>
      <c r="D16" s="64"/>
      <c r="H16" s="1"/>
    </row>
    <row r="17" spans="1:9" ht="30" customHeight="1" thickBot="1" x14ac:dyDescent="0.35">
      <c r="B17" s="156" t="s">
        <v>69</v>
      </c>
      <c r="C17" s="157"/>
      <c r="D17" s="158"/>
      <c r="E17" s="156" t="s">
        <v>48</v>
      </c>
      <c r="F17" s="157"/>
      <c r="G17" s="158"/>
    </row>
    <row r="18" spans="1:9" ht="28.8" x14ac:dyDescent="0.3">
      <c r="A18" s="1" t="s">
        <v>71</v>
      </c>
      <c r="B18" s="65" t="s">
        <v>28</v>
      </c>
      <c r="C18" s="45" t="s">
        <v>30</v>
      </c>
      <c r="D18" s="46" t="s">
        <v>31</v>
      </c>
      <c r="E18" s="65" t="s">
        <v>46</v>
      </c>
      <c r="F18" s="45" t="s">
        <v>89</v>
      </c>
      <c r="G18" s="92" t="s">
        <v>31</v>
      </c>
    </row>
    <row r="19" spans="1:9" x14ac:dyDescent="0.3">
      <c r="A19" s="66" t="s">
        <v>73</v>
      </c>
      <c r="B19" s="67">
        <f>105+90</f>
        <v>195</v>
      </c>
      <c r="C19" s="68">
        <v>478</v>
      </c>
      <c r="D19" s="69">
        <f>294+244</f>
        <v>538</v>
      </c>
      <c r="E19" s="100">
        <v>14000</v>
      </c>
      <c r="F19" s="101">
        <v>4500</v>
      </c>
      <c r="G19" s="102">
        <v>43800</v>
      </c>
    </row>
    <row r="20" spans="1:9" x14ac:dyDescent="0.3">
      <c r="A20" s="103" t="s">
        <v>32</v>
      </c>
      <c r="B20" s="72">
        <f>B9*B19</f>
        <v>162825</v>
      </c>
      <c r="C20" s="72">
        <f t="shared" ref="C20:G20" si="0">C9*C19</f>
        <v>329820</v>
      </c>
      <c r="D20" s="73">
        <f t="shared" si="0"/>
        <v>403500</v>
      </c>
      <c r="E20" s="104">
        <f t="shared" si="0"/>
        <v>23198</v>
      </c>
      <c r="F20" s="72">
        <f t="shared" si="0"/>
        <v>8955</v>
      </c>
      <c r="G20" s="105">
        <f t="shared" si="0"/>
        <v>69642</v>
      </c>
      <c r="H20" s="106">
        <f>SUM(B20:G20)</f>
        <v>997940</v>
      </c>
      <c r="I20" t="s">
        <v>91</v>
      </c>
    </row>
    <row r="23" spans="1:9" x14ac:dyDescent="0.3">
      <c r="A23" s="1" t="s">
        <v>77</v>
      </c>
    </row>
    <row r="24" spans="1:9" ht="31.5" customHeight="1" thickBot="1" x14ac:dyDescent="0.35">
      <c r="A24" s="154" t="s">
        <v>92</v>
      </c>
      <c r="B24" s="156" t="s">
        <v>66</v>
      </c>
      <c r="C24" s="157"/>
      <c r="D24" s="158"/>
      <c r="E24" s="156" t="s">
        <v>48</v>
      </c>
      <c r="F24" s="157"/>
      <c r="G24" s="158"/>
    </row>
    <row r="25" spans="1:9" ht="28.8" x14ac:dyDescent="0.3">
      <c r="A25" s="155"/>
      <c r="B25" s="65" t="s">
        <v>28</v>
      </c>
      <c r="C25" s="45" t="s">
        <v>30</v>
      </c>
      <c r="D25" s="46" t="s">
        <v>31</v>
      </c>
      <c r="E25" s="65" t="s">
        <v>46</v>
      </c>
      <c r="F25" s="45" t="s">
        <v>89</v>
      </c>
      <c r="G25" s="92" t="s">
        <v>31</v>
      </c>
    </row>
    <row r="26" spans="1:9" x14ac:dyDescent="0.3">
      <c r="A26" s="75" t="s">
        <v>93</v>
      </c>
      <c r="B26" s="107">
        <v>1050</v>
      </c>
      <c r="C26" s="77">
        <v>656</v>
      </c>
      <c r="D26" s="78">
        <v>665</v>
      </c>
      <c r="E26" s="107" t="s">
        <v>94</v>
      </c>
      <c r="F26" s="77" t="s">
        <v>94</v>
      </c>
      <c r="G26" s="108">
        <v>1.2892999999999999</v>
      </c>
    </row>
    <row r="27" spans="1:9" x14ac:dyDescent="0.3">
      <c r="A27" s="80" t="s">
        <v>95</v>
      </c>
      <c r="B27" s="81">
        <f>B9-B26</f>
        <v>-215</v>
      </c>
      <c r="C27" s="82">
        <f t="shared" ref="C27:G27" si="1">C9-C26</f>
        <v>34</v>
      </c>
      <c r="D27" s="83">
        <f t="shared" si="1"/>
        <v>85</v>
      </c>
      <c r="E27" s="81" t="s">
        <v>94</v>
      </c>
      <c r="F27" s="82" t="s">
        <v>94</v>
      </c>
      <c r="G27" s="109">
        <f t="shared" si="1"/>
        <v>0.30070000000000019</v>
      </c>
    </row>
    <row r="28" spans="1:9" x14ac:dyDescent="0.3">
      <c r="A28" s="85" t="s">
        <v>96</v>
      </c>
      <c r="B28" s="86">
        <f>B27/B26</f>
        <v>-0.20476190476190476</v>
      </c>
      <c r="C28" s="87">
        <f>C27/C26</f>
        <v>5.1829268292682924E-2</v>
      </c>
      <c r="D28" s="88">
        <f>D27/D26</f>
        <v>0.12781954887218044</v>
      </c>
      <c r="E28" s="86" t="s">
        <v>94</v>
      </c>
      <c r="F28" s="87" t="s">
        <v>94</v>
      </c>
      <c r="G28" s="110">
        <f>G27/G26</f>
        <v>0.23322733266113413</v>
      </c>
    </row>
    <row r="30" spans="1:9" x14ac:dyDescent="0.3">
      <c r="A30" s="90"/>
    </row>
    <row r="31" spans="1:9" x14ac:dyDescent="0.3">
      <c r="A31" s="90"/>
    </row>
  </sheetData>
  <dataConsolidate/>
  <mergeCells count="8">
    <mergeCell ref="A24:A25"/>
    <mergeCell ref="B24:D24"/>
    <mergeCell ref="E24:G24"/>
    <mergeCell ref="B7:D7"/>
    <mergeCell ref="E7:G7"/>
    <mergeCell ref="A15:H15"/>
    <mergeCell ref="B17:D17"/>
    <mergeCell ref="E17:G17"/>
  </mergeCells>
  <pageMargins left="0.7" right="0.7" top="0.75" bottom="0.75" header="0.3" footer="0.3"/>
  <pageSetup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977A0-E41A-4167-92FF-F4E3553C2334}">
  <sheetPr>
    <pageSetUpPr fitToPage="1"/>
  </sheetPr>
  <dimension ref="A1:I31"/>
  <sheetViews>
    <sheetView topLeftCell="A9" workbookViewId="0">
      <selection activeCell="E26" sqref="E26"/>
    </sheetView>
  </sheetViews>
  <sheetFormatPr defaultRowHeight="14.4" x14ac:dyDescent="0.3"/>
  <cols>
    <col min="1" max="1" width="33.109375" customWidth="1"/>
    <col min="2" max="4" width="15.6640625" customWidth="1"/>
    <col min="5" max="5" width="17.109375" customWidth="1"/>
    <col min="6" max="6" width="11.44140625" customWidth="1"/>
  </cols>
  <sheetData>
    <row r="1" spans="1:6" ht="18" x14ac:dyDescent="0.35">
      <c r="A1" s="12" t="s">
        <v>38</v>
      </c>
    </row>
    <row r="2" spans="1:6" ht="15.6" x14ac:dyDescent="0.3">
      <c r="A2" s="42" t="s">
        <v>63</v>
      </c>
    </row>
    <row r="3" spans="1:6" ht="15.6" x14ac:dyDescent="0.3">
      <c r="A3" s="42" t="s">
        <v>64</v>
      </c>
    </row>
    <row r="4" spans="1:6" ht="15.6" x14ac:dyDescent="0.3">
      <c r="A4" s="42" t="s">
        <v>65</v>
      </c>
    </row>
    <row r="5" spans="1:6" ht="15.6" x14ac:dyDescent="0.3">
      <c r="B5" s="13"/>
      <c r="C5" s="43"/>
      <c r="D5" s="43"/>
      <c r="E5" s="43"/>
    </row>
    <row r="6" spans="1:6" ht="30" customHeight="1" thickBot="1" x14ac:dyDescent="0.35">
      <c r="B6" s="156" t="s">
        <v>66</v>
      </c>
      <c r="C6" s="157"/>
      <c r="D6" s="158"/>
      <c r="E6" s="44" t="s">
        <v>67</v>
      </c>
    </row>
    <row r="7" spans="1:6" ht="28.8" x14ac:dyDescent="0.3">
      <c r="A7" s="11" t="s">
        <v>52</v>
      </c>
      <c r="B7" s="45" t="s">
        <v>28</v>
      </c>
      <c r="C7" s="45" t="s">
        <v>30</v>
      </c>
      <c r="D7" s="46" t="s">
        <v>31</v>
      </c>
      <c r="E7" s="47" t="s">
        <v>31</v>
      </c>
    </row>
    <row r="8" spans="1:6" ht="30" customHeight="1" x14ac:dyDescent="0.3">
      <c r="A8" s="48" t="s">
        <v>32</v>
      </c>
      <c r="B8" s="49">
        <v>1050</v>
      </c>
      <c r="C8" s="49">
        <v>656</v>
      </c>
      <c r="D8" s="50">
        <v>665</v>
      </c>
      <c r="E8" s="51">
        <v>1.2892999999999999</v>
      </c>
    </row>
    <row r="9" spans="1:6" ht="30" customHeight="1" x14ac:dyDescent="0.3">
      <c r="A9" s="52" t="s">
        <v>60</v>
      </c>
      <c r="B9" s="53" t="s">
        <v>5</v>
      </c>
      <c r="C9" s="53" t="s">
        <v>5</v>
      </c>
      <c r="D9" s="54" t="s">
        <v>5</v>
      </c>
      <c r="E9" s="55" t="s">
        <v>5</v>
      </c>
    </row>
    <row r="10" spans="1:6" ht="30" customHeight="1" x14ac:dyDescent="0.3">
      <c r="A10" s="56" t="s">
        <v>61</v>
      </c>
      <c r="B10" s="57" t="s">
        <v>5</v>
      </c>
      <c r="C10" s="57" t="s">
        <v>5</v>
      </c>
      <c r="D10" s="58" t="s">
        <v>5</v>
      </c>
      <c r="E10" s="59" t="s">
        <v>5</v>
      </c>
    </row>
    <row r="11" spans="1:6" x14ac:dyDescent="0.3">
      <c r="B11" s="60"/>
      <c r="C11" s="60"/>
      <c r="D11" s="60"/>
      <c r="E11" s="60"/>
    </row>
    <row r="12" spans="1:6" x14ac:dyDescent="0.3">
      <c r="A12" s="61" t="s">
        <v>68</v>
      </c>
      <c r="B12" s="60"/>
      <c r="C12" s="60"/>
      <c r="D12" s="60"/>
      <c r="E12" s="60"/>
    </row>
    <row r="13" spans="1:6" x14ac:dyDescent="0.3">
      <c r="A13" s="62"/>
      <c r="B13" s="60"/>
      <c r="C13" s="60"/>
      <c r="D13" s="60"/>
      <c r="E13" s="60"/>
    </row>
    <row r="14" spans="1:6" x14ac:dyDescent="0.3">
      <c r="A14" s="62"/>
      <c r="B14" s="63"/>
      <c r="C14" s="63"/>
      <c r="D14" s="63"/>
      <c r="E14" s="63"/>
    </row>
    <row r="15" spans="1:6" x14ac:dyDescent="0.3">
      <c r="A15" s="1"/>
      <c r="B15" s="64"/>
      <c r="C15" s="64"/>
      <c r="D15" s="64"/>
      <c r="F15" s="1"/>
    </row>
    <row r="16" spans="1:6" ht="30" customHeight="1" thickBot="1" x14ac:dyDescent="0.35">
      <c r="B16" s="156" t="s">
        <v>69</v>
      </c>
      <c r="C16" s="157"/>
      <c r="D16" s="158"/>
      <c r="E16" s="44" t="s">
        <v>70</v>
      </c>
    </row>
    <row r="17" spans="1:9" ht="28.8" x14ac:dyDescent="0.3">
      <c r="A17" s="1" t="s">
        <v>71</v>
      </c>
      <c r="B17" s="65" t="s">
        <v>28</v>
      </c>
      <c r="C17" s="45" t="s">
        <v>30</v>
      </c>
      <c r="D17" s="46" t="s">
        <v>31</v>
      </c>
      <c r="E17" s="47" t="s">
        <v>31</v>
      </c>
      <c r="I17" t="s">
        <v>72</v>
      </c>
    </row>
    <row r="18" spans="1:9" x14ac:dyDescent="0.3">
      <c r="A18" s="66" t="s">
        <v>73</v>
      </c>
      <c r="B18" s="67">
        <v>15</v>
      </c>
      <c r="C18" s="68">
        <v>479</v>
      </c>
      <c r="D18" s="69">
        <v>455</v>
      </c>
      <c r="E18" s="70">
        <v>360</v>
      </c>
      <c r="F18">
        <f>SUM(B18:D18)</f>
        <v>949</v>
      </c>
      <c r="G18" t="s">
        <v>74</v>
      </c>
      <c r="I18" t="s">
        <v>75</v>
      </c>
    </row>
    <row r="19" spans="1:9" ht="30" customHeight="1" x14ac:dyDescent="0.3">
      <c r="A19" s="71" t="s">
        <v>32</v>
      </c>
      <c r="B19" s="72">
        <f>B18*B8</f>
        <v>15750</v>
      </c>
      <c r="C19" s="72">
        <f>C18*C8</f>
        <v>314224</v>
      </c>
      <c r="D19" s="73">
        <f>D18*D8</f>
        <v>302575</v>
      </c>
      <c r="E19" s="24"/>
      <c r="F19" s="74">
        <f>SUM(B19:D19)/F18</f>
        <v>666.54267650158056</v>
      </c>
      <c r="G19" t="s">
        <v>76</v>
      </c>
    </row>
    <row r="23" spans="1:9" x14ac:dyDescent="0.3">
      <c r="A23" s="1" t="s">
        <v>77</v>
      </c>
    </row>
    <row r="24" spans="1:9" ht="29.4" thickBot="1" x14ac:dyDescent="0.35">
      <c r="A24" s="154" t="s">
        <v>78</v>
      </c>
      <c r="B24" s="156" t="s">
        <v>66</v>
      </c>
      <c r="C24" s="157"/>
      <c r="D24" s="158"/>
      <c r="E24" s="44" t="s">
        <v>67</v>
      </c>
    </row>
    <row r="25" spans="1:9" ht="28.8" x14ac:dyDescent="0.3">
      <c r="A25" s="155"/>
      <c r="B25" s="65" t="s">
        <v>28</v>
      </c>
      <c r="C25" s="45" t="s">
        <v>30</v>
      </c>
      <c r="D25" s="46" t="s">
        <v>31</v>
      </c>
      <c r="E25" s="47" t="s">
        <v>31</v>
      </c>
    </row>
    <row r="26" spans="1:9" x14ac:dyDescent="0.3">
      <c r="A26" s="75" t="s">
        <v>79</v>
      </c>
      <c r="B26" s="76" t="s">
        <v>80</v>
      </c>
      <c r="C26" s="77">
        <v>706</v>
      </c>
      <c r="D26" s="78">
        <v>615</v>
      </c>
      <c r="E26" s="79">
        <v>0.95</v>
      </c>
    </row>
    <row r="27" spans="1:9" x14ac:dyDescent="0.3">
      <c r="A27" s="80" t="s">
        <v>81</v>
      </c>
      <c r="B27" s="81" t="s">
        <v>80</v>
      </c>
      <c r="C27" s="82">
        <f>C8-C26</f>
        <v>-50</v>
      </c>
      <c r="D27" s="83">
        <f>D8-D26</f>
        <v>50</v>
      </c>
      <c r="E27" s="84">
        <f>E8-E26</f>
        <v>0.33929999999999993</v>
      </c>
    </row>
    <row r="28" spans="1:9" x14ac:dyDescent="0.3">
      <c r="A28" s="85" t="s">
        <v>82</v>
      </c>
      <c r="B28" s="86" t="s">
        <v>80</v>
      </c>
      <c r="C28" s="87">
        <f>C27/C26</f>
        <v>-7.0821529745042494E-2</v>
      </c>
      <c r="D28" s="88">
        <f>D27/D26</f>
        <v>8.1300813008130079E-2</v>
      </c>
      <c r="E28" s="89">
        <f>E27/E26</f>
        <v>0.35715789473684206</v>
      </c>
    </row>
    <row r="30" spans="1:9" x14ac:dyDescent="0.3">
      <c r="A30" s="90" t="s">
        <v>83</v>
      </c>
    </row>
    <row r="31" spans="1:9" x14ac:dyDescent="0.3">
      <c r="A31" s="90" t="s">
        <v>84</v>
      </c>
    </row>
  </sheetData>
  <dataConsolidate/>
  <mergeCells count="4">
    <mergeCell ref="B6:D6"/>
    <mergeCell ref="B16:D16"/>
    <mergeCell ref="A24:A25"/>
    <mergeCell ref="B24:D24"/>
  </mergeCells>
  <pageMargins left="0.7" right="0.7" top="0.75" bottom="0.75" header="0.3" footer="0.3"/>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D6D0C-AA35-4BA5-9842-7386DF97155A}">
  <sheetPr>
    <pageSetUpPr fitToPage="1"/>
  </sheetPr>
  <dimension ref="A1:E12"/>
  <sheetViews>
    <sheetView workbookViewId="0">
      <selection activeCell="A7" sqref="A7"/>
    </sheetView>
  </sheetViews>
  <sheetFormatPr defaultRowHeight="14.4" x14ac:dyDescent="0.3"/>
  <cols>
    <col min="1" max="1" width="33.109375" customWidth="1"/>
    <col min="2" max="4" width="15.6640625" customWidth="1"/>
    <col min="5" max="5" width="17.109375" customWidth="1"/>
  </cols>
  <sheetData>
    <row r="1" spans="1:5" s="34" customFormat="1" ht="13.8" x14ac:dyDescent="0.3">
      <c r="A1" s="33" t="s">
        <v>38</v>
      </c>
    </row>
    <row r="2" spans="1:5" s="34" customFormat="1" ht="13.8" x14ac:dyDescent="0.3">
      <c r="A2" s="34" t="s">
        <v>49</v>
      </c>
    </row>
    <row r="3" spans="1:5" s="34" customFormat="1" ht="13.8" x14ac:dyDescent="0.3">
      <c r="A3" s="34" t="s">
        <v>50</v>
      </c>
    </row>
    <row r="4" spans="1:5" s="34" customFormat="1" thickBot="1" x14ac:dyDescent="0.35">
      <c r="A4" s="34" t="s">
        <v>51</v>
      </c>
    </row>
    <row r="5" spans="1:5" s="34" customFormat="1" ht="78" customHeight="1" thickBot="1" x14ac:dyDescent="0.35">
      <c r="A5" s="35" t="s">
        <v>52</v>
      </c>
      <c r="B5" s="36" t="s">
        <v>53</v>
      </c>
      <c r="C5" s="36" t="s">
        <v>54</v>
      </c>
      <c r="D5" s="36" t="s">
        <v>55</v>
      </c>
      <c r="E5" s="36" t="s">
        <v>56</v>
      </c>
    </row>
    <row r="6" spans="1:5" s="34" customFormat="1" ht="30" customHeight="1" x14ac:dyDescent="0.3">
      <c r="A6" s="37" t="s">
        <v>57</v>
      </c>
      <c r="B6" s="38" t="s">
        <v>58</v>
      </c>
      <c r="C6" s="39">
        <v>500</v>
      </c>
      <c r="D6" s="38" t="s">
        <v>58</v>
      </c>
      <c r="E6" s="40" t="s">
        <v>58</v>
      </c>
    </row>
    <row r="7" spans="1:5" s="34" customFormat="1" ht="30" customHeight="1" x14ac:dyDescent="0.3">
      <c r="A7" s="37" t="s">
        <v>59</v>
      </c>
      <c r="B7" s="39">
        <v>706</v>
      </c>
      <c r="C7" s="38" t="s">
        <v>58</v>
      </c>
      <c r="D7" s="39">
        <v>615</v>
      </c>
      <c r="E7" s="39">
        <v>0.95</v>
      </c>
    </row>
    <row r="8" spans="1:5" s="34" customFormat="1" ht="30" customHeight="1" x14ac:dyDescent="0.3">
      <c r="A8" s="37" t="s">
        <v>60</v>
      </c>
      <c r="B8" s="38" t="s">
        <v>58</v>
      </c>
      <c r="C8" s="38" t="s">
        <v>58</v>
      </c>
      <c r="D8" s="38" t="s">
        <v>58</v>
      </c>
      <c r="E8" s="38" t="s">
        <v>58</v>
      </c>
    </row>
    <row r="9" spans="1:5" s="34" customFormat="1" ht="30" customHeight="1" x14ac:dyDescent="0.3">
      <c r="A9" s="37" t="s">
        <v>61</v>
      </c>
      <c r="B9" s="38" t="s">
        <v>58</v>
      </c>
      <c r="C9" s="38" t="s">
        <v>58</v>
      </c>
      <c r="D9" s="38" t="s">
        <v>58</v>
      </c>
      <c r="E9" s="38" t="s">
        <v>58</v>
      </c>
    </row>
    <row r="10" spans="1:5" s="34" customFormat="1" ht="13.8" x14ac:dyDescent="0.3"/>
    <row r="11" spans="1:5" s="34" customFormat="1" ht="13.8" x14ac:dyDescent="0.3"/>
    <row r="12" spans="1:5" s="34" customFormat="1" ht="13.8" x14ac:dyDescent="0.3">
      <c r="A12" s="41" t="s">
        <v>62</v>
      </c>
    </row>
  </sheetData>
  <dataConsolidate/>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2026</vt:lpstr>
      <vt:lpstr>Bid Review</vt:lpstr>
      <vt:lpstr>2025</vt:lpstr>
      <vt:lpstr>2024</vt:lpstr>
      <vt:lpstr>2023</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2026-02-24T00:37:37Z</dcterms:modified>
</cp:coreProperties>
</file>